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9320" windowHeight="11640" firstSheet="1" activeTab="4"/>
  </bookViews>
  <sheets>
    <sheet name="нарматив дох" sheetId="12" r:id="rId1"/>
    <sheet name="коды адм" sheetId="11" r:id="rId2"/>
    <sheet name="доходы" sheetId="10" r:id="rId3"/>
    <sheet name="источники" sheetId="7" r:id="rId4"/>
    <sheet name="Ведом" sheetId="2" r:id="rId5"/>
    <sheet name="Функц" sheetId="3" r:id="rId6"/>
    <sheet name="РзПр" sheetId="4" r:id="rId7"/>
    <sheet name="КЦСР" sheetId="6" r:id="rId8"/>
    <sheet name="прогр замств" sheetId="8" r:id="rId9"/>
    <sheet name="муниц гарант" sheetId="9" r:id="rId10"/>
  </sheets>
  <externalReferences>
    <externalReference r:id="rId11"/>
  </externalReferences>
  <definedNames>
    <definedName name="__bookmark_1" localSheetId="2">[1]Доходы_НОВ!#REF!</definedName>
    <definedName name="__bookmark_1" localSheetId="1">[1]Доходы_НОВ!#REF!</definedName>
    <definedName name="__bookmark_1" localSheetId="0">[1]Доходы_НОВ!#REF!</definedName>
    <definedName name="__bookmark_1">[1]Доходы_НОВ!#REF!</definedName>
    <definedName name="__bookmark_3" localSheetId="2">#REF!</definedName>
    <definedName name="__bookmark_3" localSheetId="1">#REF!</definedName>
    <definedName name="__bookmark_3" localSheetId="0">#REF!</definedName>
    <definedName name="__bookmark_3">#REF!</definedName>
    <definedName name="__bookmark_4" localSheetId="2">#REF!</definedName>
    <definedName name="__bookmark_4" localSheetId="1">#REF!</definedName>
    <definedName name="__bookmark_4" localSheetId="0">#REF!</definedName>
    <definedName name="__bookmark_4">#REF!</definedName>
    <definedName name="__bookmark_5" localSheetId="2">#REF!</definedName>
    <definedName name="__bookmark_5" localSheetId="1">#REF!</definedName>
    <definedName name="__bookmark_5" localSheetId="0">#REF!</definedName>
    <definedName name="__bookmark_5">#REF!</definedName>
    <definedName name="_xlnm._FilterDatabase" localSheetId="4" hidden="1">Ведом!$M$14:$Z$101</definedName>
    <definedName name="_xlnm._FilterDatabase" localSheetId="7" hidden="1">КЦСР!$M$16:$Z$86</definedName>
    <definedName name="_xlnm._FilterDatabase" localSheetId="6" hidden="1">РзПр!$M$15:$Z$100</definedName>
    <definedName name="_xlnm._FilterDatabase" localSheetId="5" hidden="1">Функц!$N$15:$AA$36</definedName>
    <definedName name="_xlnm.Print_Titles" localSheetId="5">Функц!$14:$15</definedName>
    <definedName name="_xlnm.Print_Area" localSheetId="2">доходы!$B$1:$F$106</definedName>
    <definedName name="_xlnm.Print_Area" localSheetId="9">'муниц гарант'!$A$1:$K$22</definedName>
    <definedName name="_xlnm.Print_Area" localSheetId="0">'нарматив дох'!$A$1:$C$124</definedName>
    <definedName name="_xlnm.Print_Area" localSheetId="8">'прогр замств'!$A$1:$D$22</definedName>
    <definedName name="ттт" localSheetId="2">[1]Доходы_НОВ!#REF!</definedName>
    <definedName name="ттт" localSheetId="1">[1]Доходы_НОВ!#REF!</definedName>
    <definedName name="ттт" localSheetId="0">[1]Доходы_НОВ!#REF!</definedName>
    <definedName name="ттт">[1]Доходы_НОВ!#REF!</definedName>
  </definedNames>
  <calcPr calcId="125725"/>
</workbook>
</file>

<file path=xl/calcChain.xml><?xml version="1.0" encoding="utf-8"?>
<calcChain xmlns="http://schemas.openxmlformats.org/spreadsheetml/2006/main">
  <c r="Y24" i="2"/>
  <c r="AA20" i="3"/>
  <c r="Y23" i="2"/>
  <c r="Y22" s="1"/>
  <c r="Y21" s="1"/>
  <c r="X41"/>
  <c r="Y41"/>
  <c r="Z41"/>
  <c r="D83" i="10"/>
  <c r="Z19" i="6"/>
  <c r="Y19"/>
  <c r="X19"/>
  <c r="Z24" i="4"/>
  <c r="Y24"/>
  <c r="X24"/>
  <c r="AA16" i="3"/>
  <c r="Z16"/>
  <c r="Y16"/>
  <c r="Z24" i="2"/>
  <c r="X24"/>
  <c r="X23" s="1"/>
  <c r="X22" s="1"/>
  <c r="X21" s="1"/>
  <c r="E29" i="10"/>
  <c r="Y76" i="2"/>
  <c r="Y75" s="1"/>
  <c r="Y22" i="3"/>
  <c r="F103" i="10"/>
  <c r="E103"/>
  <c r="E102" s="1"/>
  <c r="D103"/>
  <c r="D102" s="1"/>
  <c r="F102"/>
  <c r="F93"/>
  <c r="E93"/>
  <c r="D93"/>
  <c r="F91"/>
  <c r="E91"/>
  <c r="E90" s="1"/>
  <c r="D91"/>
  <c r="D90"/>
  <c r="F88"/>
  <c r="E88"/>
  <c r="D88"/>
  <c r="F86"/>
  <c r="E86"/>
  <c r="D86"/>
  <c r="F83"/>
  <c r="E83"/>
  <c r="F80"/>
  <c r="F79" s="1"/>
  <c r="F78" s="1"/>
  <c r="E80"/>
  <c r="E79" s="1"/>
  <c r="E78" s="1"/>
  <c r="D80"/>
  <c r="D79" s="1"/>
  <c r="F74"/>
  <c r="F71" s="1"/>
  <c r="E74"/>
  <c r="D74"/>
  <c r="F72"/>
  <c r="E72"/>
  <c r="E71" s="1"/>
  <c r="D72"/>
  <c r="D71"/>
  <c r="F69"/>
  <c r="E69"/>
  <c r="E68" s="1"/>
  <c r="D69"/>
  <c r="F68"/>
  <c r="D68"/>
  <c r="F66"/>
  <c r="E66"/>
  <c r="E65" s="1"/>
  <c r="D66"/>
  <c r="F65"/>
  <c r="D65"/>
  <c r="F63"/>
  <c r="E63"/>
  <c r="D63"/>
  <c r="F62"/>
  <c r="E62"/>
  <c r="D62"/>
  <c r="F60"/>
  <c r="E60"/>
  <c r="E59" s="1"/>
  <c r="E58" s="1"/>
  <c r="D60"/>
  <c r="F59"/>
  <c r="D59"/>
  <c r="D58" s="1"/>
  <c r="F56"/>
  <c r="E56"/>
  <c r="D56"/>
  <c r="F54"/>
  <c r="E54"/>
  <c r="D54"/>
  <c r="D53" s="1"/>
  <c r="D52" s="1"/>
  <c r="F50"/>
  <c r="F49" s="1"/>
  <c r="E50"/>
  <c r="D50"/>
  <c r="E49"/>
  <c r="D49"/>
  <c r="F47"/>
  <c r="E47"/>
  <c r="D47"/>
  <c r="F45"/>
  <c r="E45"/>
  <c r="D45"/>
  <c r="F44"/>
  <c r="F43" s="1"/>
  <c r="E44"/>
  <c r="E43" s="1"/>
  <c r="F41"/>
  <c r="F40" s="1"/>
  <c r="F39" s="1"/>
  <c r="E41"/>
  <c r="D41"/>
  <c r="D40" s="1"/>
  <c r="D39" s="1"/>
  <c r="E40"/>
  <c r="E39"/>
  <c r="F37"/>
  <c r="F36" s="1"/>
  <c r="E37"/>
  <c r="E36" s="1"/>
  <c r="D37"/>
  <c r="D36"/>
  <c r="F32"/>
  <c r="E32"/>
  <c r="D32"/>
  <c r="F29"/>
  <c r="D29"/>
  <c r="F25"/>
  <c r="F24" s="1"/>
  <c r="E25"/>
  <c r="D25"/>
  <c r="E24"/>
  <c r="D24"/>
  <c r="F19"/>
  <c r="F18" s="1"/>
  <c r="E19"/>
  <c r="E18" s="1"/>
  <c r="D19"/>
  <c r="D18" s="1"/>
  <c r="F14"/>
  <c r="F13" s="1"/>
  <c r="E14"/>
  <c r="E13" s="1"/>
  <c r="D14"/>
  <c r="D13" s="1"/>
  <c r="C35" i="7"/>
  <c r="E31"/>
  <c r="D31"/>
  <c r="C31"/>
  <c r="E28"/>
  <c r="D28"/>
  <c r="C28"/>
  <c r="E26"/>
  <c r="D26"/>
  <c r="C26"/>
  <c r="E25"/>
  <c r="D25"/>
  <c r="C25"/>
  <c r="E23"/>
  <c r="D23"/>
  <c r="D20" s="1"/>
  <c r="C23"/>
  <c r="E21"/>
  <c r="E20" s="1"/>
  <c r="D21"/>
  <c r="C21"/>
  <c r="C20" s="1"/>
  <c r="C19"/>
  <c r="E17"/>
  <c r="D17"/>
  <c r="C17"/>
  <c r="E15"/>
  <c r="D15"/>
  <c r="C15"/>
  <c r="E14"/>
  <c r="D14"/>
  <c r="D13" s="1"/>
  <c r="C14"/>
  <c r="E13"/>
  <c r="Z84" i="6"/>
  <c r="Z83" s="1"/>
  <c r="Z82" s="1"/>
  <c r="Z79"/>
  <c r="Z78" s="1"/>
  <c r="Z77" s="1"/>
  <c r="Z74"/>
  <c r="Z73" s="1"/>
  <c r="Z72" s="1"/>
  <c r="Z71" s="1"/>
  <c r="Z69"/>
  <c r="Z68" s="1"/>
  <c r="Z67" s="1"/>
  <c r="Z65"/>
  <c r="Z64" s="1"/>
  <c r="Z63" s="1"/>
  <c r="Z60"/>
  <c r="Z59" s="1"/>
  <c r="Z58" s="1"/>
  <c r="Z57" s="1"/>
  <c r="Z55"/>
  <c r="Z54" s="1"/>
  <c r="Z53" s="1"/>
  <c r="Z52" s="1"/>
  <c r="Z50"/>
  <c r="Z49" s="1"/>
  <c r="Z48" s="1"/>
  <c r="Z47" s="1"/>
  <c r="Z45"/>
  <c r="Z44" s="1"/>
  <c r="Z43" s="1"/>
  <c r="Z41"/>
  <c r="Z40" s="1"/>
  <c r="Z35"/>
  <c r="Z34" s="1"/>
  <c r="Z33" s="1"/>
  <c r="Z32" s="1"/>
  <c r="Z30"/>
  <c r="Z29" s="1"/>
  <c r="Z28" s="1"/>
  <c r="Z27" s="1"/>
  <c r="Z24"/>
  <c r="Z23" s="1"/>
  <c r="Z18"/>
  <c r="Z17" s="1"/>
  <c r="Y84"/>
  <c r="Y83" s="1"/>
  <c r="Y82" s="1"/>
  <c r="Y79"/>
  <c r="Y78" s="1"/>
  <c r="Y77" s="1"/>
  <c r="Y74"/>
  <c r="Y73" s="1"/>
  <c r="Y72" s="1"/>
  <c r="Y71" s="1"/>
  <c r="Y69"/>
  <c r="Y68" s="1"/>
  <c r="Y67" s="1"/>
  <c r="Y65"/>
  <c r="Y64" s="1"/>
  <c r="Y63" s="1"/>
  <c r="Y60"/>
  <c r="Y59" s="1"/>
  <c r="Y58" s="1"/>
  <c r="Y57" s="1"/>
  <c r="Y55"/>
  <c r="Y54" s="1"/>
  <c r="Y53" s="1"/>
  <c r="Y52" s="1"/>
  <c r="Y50"/>
  <c r="Y49" s="1"/>
  <c r="Y48" s="1"/>
  <c r="Y47" s="1"/>
  <c r="Y45"/>
  <c r="Y44" s="1"/>
  <c r="Y43" s="1"/>
  <c r="Y41"/>
  <c r="Y40" s="1"/>
  <c r="Y35"/>
  <c r="Y34" s="1"/>
  <c r="Y33" s="1"/>
  <c r="Y32" s="1"/>
  <c r="Y30"/>
  <c r="Y29" s="1"/>
  <c r="Y28" s="1"/>
  <c r="Y27" s="1"/>
  <c r="Y24"/>
  <c r="Y23" s="1"/>
  <c r="Y18"/>
  <c r="X18"/>
  <c r="X17" s="1"/>
  <c r="X24"/>
  <c r="X23" s="1"/>
  <c r="X30"/>
  <c r="X29" s="1"/>
  <c r="X28" s="1"/>
  <c r="X27" s="1"/>
  <c r="X35"/>
  <c r="X34" s="1"/>
  <c r="X33" s="1"/>
  <c r="X32" s="1"/>
  <c r="X41"/>
  <c r="X40" s="1"/>
  <c r="X45"/>
  <c r="X44" s="1"/>
  <c r="X43" s="1"/>
  <c r="X50"/>
  <c r="X49" s="1"/>
  <c r="X48" s="1"/>
  <c r="X47" s="1"/>
  <c r="X55"/>
  <c r="X54" s="1"/>
  <c r="X53" s="1"/>
  <c r="X52" s="1"/>
  <c r="X60"/>
  <c r="X59" s="1"/>
  <c r="X58" s="1"/>
  <c r="X57" s="1"/>
  <c r="X65"/>
  <c r="X64" s="1"/>
  <c r="X63" s="1"/>
  <c r="X69"/>
  <c r="X68" s="1"/>
  <c r="X67" s="1"/>
  <c r="X74"/>
  <c r="X73" s="1"/>
  <c r="X72" s="1"/>
  <c r="X71" s="1"/>
  <c r="X79"/>
  <c r="X78" s="1"/>
  <c r="X77" s="1"/>
  <c r="X84"/>
  <c r="X83" s="1"/>
  <c r="X82" s="1"/>
  <c r="X87"/>
  <c r="X99" i="4"/>
  <c r="Z96"/>
  <c r="Z95" s="1"/>
  <c r="Z94" s="1"/>
  <c r="Z93" s="1"/>
  <c r="Z92" s="1"/>
  <c r="Z91" s="1"/>
  <c r="Z89"/>
  <c r="Z88" s="1"/>
  <c r="Z87" s="1"/>
  <c r="Z85"/>
  <c r="Z84" s="1"/>
  <c r="Z83" s="1"/>
  <c r="Z78"/>
  <c r="Z77" s="1"/>
  <c r="Z75"/>
  <c r="Z74" s="1"/>
  <c r="Z69"/>
  <c r="Z68" s="1"/>
  <c r="Z67" s="1"/>
  <c r="Z66" s="1"/>
  <c r="Z65" s="1"/>
  <c r="Z63"/>
  <c r="Z62" s="1"/>
  <c r="Z61" s="1"/>
  <c r="Z60" s="1"/>
  <c r="Z59" s="1"/>
  <c r="Z56"/>
  <c r="Z55" s="1"/>
  <c r="Z54" s="1"/>
  <c r="Z53" s="1"/>
  <c r="Z52" s="1"/>
  <c r="Z50"/>
  <c r="Z49" s="1"/>
  <c r="Z47"/>
  <c r="Z46" s="1"/>
  <c r="Z40"/>
  <c r="Z39" s="1"/>
  <c r="Z38" s="1"/>
  <c r="Z37" s="1"/>
  <c r="Z34"/>
  <c r="Z33" s="1"/>
  <c r="Z32" s="1"/>
  <c r="Z31" s="1"/>
  <c r="Z30" s="1"/>
  <c r="Z23"/>
  <c r="Z22" s="1"/>
  <c r="Z21" s="1"/>
  <c r="Z19"/>
  <c r="Z18" s="1"/>
  <c r="Z17" s="1"/>
  <c r="Y96"/>
  <c r="Y95"/>
  <c r="Y94" s="1"/>
  <c r="Y93" s="1"/>
  <c r="Y92" s="1"/>
  <c r="Y91" s="1"/>
  <c r="Y89"/>
  <c r="Y88" s="1"/>
  <c r="Y87" s="1"/>
  <c r="Y85"/>
  <c r="Y84" s="1"/>
  <c r="Y83" s="1"/>
  <c r="Y78"/>
  <c r="Y77" s="1"/>
  <c r="Y75"/>
  <c r="Y74" s="1"/>
  <c r="Y69"/>
  <c r="Y68" s="1"/>
  <c r="Y67" s="1"/>
  <c r="Y66" s="1"/>
  <c r="Y65" s="1"/>
  <c r="Y63"/>
  <c r="Y62" s="1"/>
  <c r="Y61" s="1"/>
  <c r="Y60" s="1"/>
  <c r="Y59" s="1"/>
  <c r="Y56"/>
  <c r="Y55" s="1"/>
  <c r="Y54" s="1"/>
  <c r="Y53" s="1"/>
  <c r="Y52" s="1"/>
  <c r="Y50"/>
  <c r="Y49" s="1"/>
  <c r="Y47"/>
  <c r="Y46" s="1"/>
  <c r="Y40"/>
  <c r="Y39" s="1"/>
  <c r="Y38" s="1"/>
  <c r="Y37" s="1"/>
  <c r="Y34"/>
  <c r="Y33" s="1"/>
  <c r="Y32" s="1"/>
  <c r="Y31" s="1"/>
  <c r="Y30" s="1"/>
  <c r="Y23"/>
  <c r="Y22" s="1"/>
  <c r="Y21" s="1"/>
  <c r="Y19"/>
  <c r="Y18" s="1"/>
  <c r="Y17" s="1"/>
  <c r="X19"/>
  <c r="X18" s="1"/>
  <c r="X17" s="1"/>
  <c r="X23"/>
  <c r="X22" s="1"/>
  <c r="X21" s="1"/>
  <c r="X34"/>
  <c r="X33" s="1"/>
  <c r="X32" s="1"/>
  <c r="X31" s="1"/>
  <c r="X30" s="1"/>
  <c r="X40"/>
  <c r="X39" s="1"/>
  <c r="X38" s="1"/>
  <c r="X37" s="1"/>
  <c r="X47"/>
  <c r="X46" s="1"/>
  <c r="X50"/>
  <c r="X49" s="1"/>
  <c r="X56"/>
  <c r="X55" s="1"/>
  <c r="X54" s="1"/>
  <c r="X53" s="1"/>
  <c r="X52" s="1"/>
  <c r="X63"/>
  <c r="X62" s="1"/>
  <c r="X61" s="1"/>
  <c r="X60" s="1"/>
  <c r="X59" s="1"/>
  <c r="X69"/>
  <c r="X68" s="1"/>
  <c r="X67" s="1"/>
  <c r="X66" s="1"/>
  <c r="X65" s="1"/>
  <c r="X75"/>
  <c r="X74" s="1"/>
  <c r="X78"/>
  <c r="X77" s="1"/>
  <c r="X85"/>
  <c r="X84" s="1"/>
  <c r="X83" s="1"/>
  <c r="X89"/>
  <c r="X88" s="1"/>
  <c r="X87" s="1"/>
  <c r="X96"/>
  <c r="X95" s="1"/>
  <c r="X94" s="1"/>
  <c r="X93" s="1"/>
  <c r="X92" s="1"/>
  <c r="X91" s="1"/>
  <c r="AA33" i="3"/>
  <c r="Z33"/>
  <c r="AA31"/>
  <c r="Z31"/>
  <c r="AA27"/>
  <c r="Z27"/>
  <c r="AA24"/>
  <c r="Z24"/>
  <c r="AA22"/>
  <c r="Z22"/>
  <c r="Z20"/>
  <c r="Y33"/>
  <c r="Y20"/>
  <c r="Y24"/>
  <c r="Y27"/>
  <c r="Y31"/>
  <c r="Y35"/>
  <c r="Z97" i="2"/>
  <c r="Z96" s="1"/>
  <c r="Z95" s="1"/>
  <c r="Z94" s="1"/>
  <c r="Z93" s="1"/>
  <c r="Z92" s="1"/>
  <c r="Y97"/>
  <c r="Y96" s="1"/>
  <c r="Y95" s="1"/>
  <c r="Y94" s="1"/>
  <c r="Y93" s="1"/>
  <c r="Y92" s="1"/>
  <c r="Z90"/>
  <c r="Z89" s="1"/>
  <c r="Z88" s="1"/>
  <c r="Y90"/>
  <c r="Y89" s="1"/>
  <c r="Y88" s="1"/>
  <c r="Z86"/>
  <c r="Z85" s="1"/>
  <c r="Z84" s="1"/>
  <c r="Y86"/>
  <c r="Y85" s="1"/>
  <c r="Y84" s="1"/>
  <c r="Z79"/>
  <c r="Z78" s="1"/>
  <c r="Y79"/>
  <c r="Y78" s="1"/>
  <c r="Z76"/>
  <c r="Z75" s="1"/>
  <c r="Z70"/>
  <c r="Y70"/>
  <c r="Z69"/>
  <c r="Z68" s="1"/>
  <c r="Z67" s="1"/>
  <c r="Z66" s="1"/>
  <c r="Y69"/>
  <c r="Y68" s="1"/>
  <c r="Y67" s="1"/>
  <c r="Y66" s="1"/>
  <c r="Z64"/>
  <c r="Z63" s="1"/>
  <c r="Z62" s="1"/>
  <c r="Z61" s="1"/>
  <c r="Z60" s="1"/>
  <c r="Y64"/>
  <c r="Y63" s="1"/>
  <c r="Y62" s="1"/>
  <c r="Y61" s="1"/>
  <c r="Y60" s="1"/>
  <c r="Z57"/>
  <c r="Z56" s="1"/>
  <c r="Z55" s="1"/>
  <c r="Z54" s="1"/>
  <c r="Z53" s="1"/>
  <c r="Y57"/>
  <c r="Y56" s="1"/>
  <c r="Y55" s="1"/>
  <c r="Y54" s="1"/>
  <c r="Y53" s="1"/>
  <c r="Z51"/>
  <c r="Z50" s="1"/>
  <c r="Y51"/>
  <c r="Y50" s="1"/>
  <c r="Z48"/>
  <c r="Z47" s="1"/>
  <c r="Y48"/>
  <c r="Y47" s="1"/>
  <c r="Z39"/>
  <c r="Z38" s="1"/>
  <c r="Y40"/>
  <c r="Z40"/>
  <c r="Y39"/>
  <c r="Y38" s="1"/>
  <c r="Z35"/>
  <c r="Z34" s="1"/>
  <c r="Z33" s="1"/>
  <c r="Z32" s="1"/>
  <c r="Z31" s="1"/>
  <c r="Y35"/>
  <c r="Y34" s="1"/>
  <c r="Y33" s="1"/>
  <c r="Y32" s="1"/>
  <c r="Y31" s="1"/>
  <c r="Z23"/>
  <c r="Z22" s="1"/>
  <c r="Z21" s="1"/>
  <c r="Z19"/>
  <c r="Z18" s="1"/>
  <c r="Z17" s="1"/>
  <c r="Y19"/>
  <c r="Y18" s="1"/>
  <c r="Y17" s="1"/>
  <c r="X19"/>
  <c r="X18" s="1"/>
  <c r="X17" s="1"/>
  <c r="X35"/>
  <c r="X34" s="1"/>
  <c r="X33" s="1"/>
  <c r="X32" s="1"/>
  <c r="X31" s="1"/>
  <c r="X40"/>
  <c r="X48"/>
  <c r="X47" s="1"/>
  <c r="X51"/>
  <c r="X50" s="1"/>
  <c r="X57"/>
  <c r="X56" s="1"/>
  <c r="X55" s="1"/>
  <c r="X54" s="1"/>
  <c r="X53" s="1"/>
  <c r="X64"/>
  <c r="X63" s="1"/>
  <c r="X62" s="1"/>
  <c r="X61" s="1"/>
  <c r="X60" s="1"/>
  <c r="X70"/>
  <c r="X69" s="1"/>
  <c r="X68" s="1"/>
  <c r="X67" s="1"/>
  <c r="X66" s="1"/>
  <c r="X76"/>
  <c r="X75" s="1"/>
  <c r="X79"/>
  <c r="X78" s="1"/>
  <c r="X86"/>
  <c r="X85" s="1"/>
  <c r="X84" s="1"/>
  <c r="X90"/>
  <c r="X89" s="1"/>
  <c r="X88" s="1"/>
  <c r="X97"/>
  <c r="X96" s="1"/>
  <c r="X95" s="1"/>
  <c r="X94" s="1"/>
  <c r="X93" s="1"/>
  <c r="X92" s="1"/>
  <c r="Y17" i="6" l="1"/>
  <c r="X16" i="4"/>
  <c r="Z16"/>
  <c r="Y16"/>
  <c r="Y16" i="2"/>
  <c r="Z16"/>
  <c r="X16"/>
  <c r="E31" i="10"/>
  <c r="E28" s="1"/>
  <c r="E12" s="1"/>
  <c r="C13" i="7"/>
  <c r="F53" i="10"/>
  <c r="F52" s="1"/>
  <c r="E85"/>
  <c r="F90"/>
  <c r="D31"/>
  <c r="E53"/>
  <c r="E52" s="1"/>
  <c r="D85"/>
  <c r="Y74" i="2"/>
  <c r="Y73" s="1"/>
  <c r="Y72" s="1"/>
  <c r="Y59" s="1"/>
  <c r="C30" i="7"/>
  <c r="C12" s="1"/>
  <c r="X76" i="6"/>
  <c r="Z62"/>
  <c r="Y62"/>
  <c r="X62"/>
  <c r="X39"/>
  <c r="X38" s="1"/>
  <c r="X26"/>
  <c r="X82" i="4"/>
  <c r="X81" s="1"/>
  <c r="X80" s="1"/>
  <c r="Y73"/>
  <c r="Y72" s="1"/>
  <c r="Y71" s="1"/>
  <c r="X73"/>
  <c r="X72" s="1"/>
  <c r="X71" s="1"/>
  <c r="X58" s="1"/>
  <c r="Z45"/>
  <c r="Z44" s="1"/>
  <c r="Z43" s="1"/>
  <c r="Z42" s="1"/>
  <c r="X45"/>
  <c r="X44" s="1"/>
  <c r="X43" s="1"/>
  <c r="X42" s="1"/>
  <c r="Y36" i="3"/>
  <c r="Z83" i="2"/>
  <c r="Z82" s="1"/>
  <c r="Z81" s="1"/>
  <c r="Z46"/>
  <c r="Z45" s="1"/>
  <c r="Z44" s="1"/>
  <c r="Z43" s="1"/>
  <c r="Y46"/>
  <c r="Y45" s="1"/>
  <c r="Y44" s="1"/>
  <c r="Y43" s="1"/>
  <c r="F85" i="10"/>
  <c r="F77" s="1"/>
  <c r="F76" s="1"/>
  <c r="E77"/>
  <c r="E76" s="1"/>
  <c r="D78"/>
  <c r="D77" s="1"/>
  <c r="D76" s="1"/>
  <c r="F58"/>
  <c r="D44"/>
  <c r="D43" s="1"/>
  <c r="F31"/>
  <c r="D28"/>
  <c r="F28"/>
  <c r="F12" s="1"/>
  <c r="D12"/>
  <c r="D30" i="7"/>
  <c r="D12" s="1"/>
  <c r="E30"/>
  <c r="E12" s="1"/>
  <c r="Z39" i="6"/>
  <c r="Z38" s="1"/>
  <c r="Z76"/>
  <c r="Z26"/>
  <c r="Y39"/>
  <c r="Y38" s="1"/>
  <c r="Y37" s="1"/>
  <c r="Y76"/>
  <c r="Y26"/>
  <c r="Z82" i="4"/>
  <c r="Z81" s="1"/>
  <c r="Z80" s="1"/>
  <c r="Z73"/>
  <c r="Z72" s="1"/>
  <c r="Z71" s="1"/>
  <c r="Z58" s="1"/>
  <c r="Y45"/>
  <c r="Y44" s="1"/>
  <c r="Y43" s="1"/>
  <c r="Y42" s="1"/>
  <c r="Y58"/>
  <c r="Y82"/>
  <c r="Y81" s="1"/>
  <c r="Y80" s="1"/>
  <c r="Y83" i="2"/>
  <c r="Y82" s="1"/>
  <c r="Y81" s="1"/>
  <c r="Z74"/>
  <c r="Z73" s="1"/>
  <c r="Z72" s="1"/>
  <c r="Z59" s="1"/>
  <c r="X83"/>
  <c r="X82" s="1"/>
  <c r="X81" s="1"/>
  <c r="X74"/>
  <c r="X73" s="1"/>
  <c r="X72" s="1"/>
  <c r="X59" s="1"/>
  <c r="X46"/>
  <c r="X45" s="1"/>
  <c r="X44" s="1"/>
  <c r="X43" s="1"/>
  <c r="X39"/>
  <c r="X38" s="1"/>
  <c r="D106" i="10" l="1"/>
  <c r="Z37" i="6"/>
  <c r="X37"/>
  <c r="X89" s="1"/>
  <c r="Z99" i="2"/>
  <c r="Z100" s="1"/>
  <c r="Z87" i="6" s="1"/>
  <c r="Z89" s="1"/>
  <c r="X98" i="4"/>
  <c r="X100" s="1"/>
  <c r="E106" i="10"/>
  <c r="Y98" i="4"/>
  <c r="X99" i="2"/>
  <c r="X101" s="1"/>
  <c r="F106" i="10"/>
  <c r="Z98" i="4"/>
  <c r="Y99" i="2"/>
  <c r="Y100" s="1"/>
  <c r="AA35" i="3" l="1"/>
  <c r="AA36" s="1"/>
  <c r="Z101" i="2"/>
  <c r="Z99" i="4"/>
  <c r="Z100" s="1"/>
  <c r="Y87" i="6"/>
  <c r="Y89" s="1"/>
  <c r="Y99" i="4"/>
  <c r="Y100" s="1"/>
  <c r="Z35" i="3"/>
  <c r="Z36" s="1"/>
  <c r="Y101" i="2"/>
</calcChain>
</file>

<file path=xl/sharedStrings.xml><?xml version="1.0" encoding="utf-8"?>
<sst xmlns="http://schemas.openxmlformats.org/spreadsheetml/2006/main" count="2651" uniqueCount="635">
  <si>
    <t>ВСЕГО РАСХОДОВ</t>
  </si>
  <si>
    <t/>
  </si>
  <si>
    <t>Условно утвержденные расходы</t>
  </si>
  <si>
    <t>00000</t>
  </si>
  <si>
    <t>00</t>
  </si>
  <si>
    <t>0</t>
  </si>
  <si>
    <t>320</t>
  </si>
  <si>
    <t>01</t>
  </si>
  <si>
    <t>A</t>
  </si>
  <si>
    <t>85</t>
  </si>
  <si>
    <t>85A01L0200</t>
  </si>
  <si>
    <t>Социальные выплаты гражданам, кроме публичных нормативных социальных выплат</t>
  </si>
  <si>
    <t>Социальные выплаты на приобретение жилья молодым семьям, в том числе отдельным категориям граждан</t>
  </si>
  <si>
    <t>85A0100000</t>
  </si>
  <si>
    <t>Основное мероприятие "Финансирование мероприятий по представлению социальных выплат на приобретение жилья молодым семьям, в том числе отдельным категориям граждан"</t>
  </si>
  <si>
    <t>85A0000000</t>
  </si>
  <si>
    <t>Подпрограмма "Обеспечение жильем молодых семей на 2014-2020 годы"</t>
  </si>
  <si>
    <t>8500000000</t>
  </si>
  <si>
    <t>Социальное обеспечение населения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</si>
  <si>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</si>
  <si>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</si>
  <si>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</si>
  <si>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</si>
  <si>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</si>
  <si>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</si>
  <si>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</si>
  <si>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</si>
  <si>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</si>
  <si>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"Сохранение и развитие культуры"</t>
  </si>
  <si>
    <t>8120000000</t>
  </si>
  <si>
    <t>Подпрограмма "Культура"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</si>
  <si>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</si>
  <si>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</si>
  <si>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</si>
  <si>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</si>
  <si>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</si>
  <si>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"Развитие библиотечного дела"</t>
  </si>
  <si>
    <t>8110000000</t>
  </si>
  <si>
    <t>Подпрограмма "Наследие"</t>
  </si>
  <si>
    <t>8100000000</t>
  </si>
  <si>
    <t>Муниципальная программа "Развитие культуры села на 2014-2018 годы"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</si>
  <si>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</si>
  <si>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</si>
  <si>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</si>
  <si>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</si>
  <si>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</si>
  <si>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</si>
  <si>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</si>
  <si>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</si>
  <si>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</si>
  <si>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</si>
  <si>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"Освещение улиц"</t>
  </si>
  <si>
    <t>90036</t>
  </si>
  <si>
    <t>8560190036</t>
  </si>
  <si>
    <t>Благоустройство территории поселения</t>
  </si>
  <si>
    <t>8560100000</t>
  </si>
  <si>
    <t>Основное мероприятие "Благоустройство территории поселения"</t>
  </si>
  <si>
    <t>8560000000</t>
  </si>
  <si>
    <t>Подпрограмма "Развитие в сфере благоустройства территории"</t>
  </si>
  <si>
    <t>Благоустройство</t>
  </si>
  <si>
    <t>90035</t>
  </si>
  <si>
    <t>5</t>
  </si>
  <si>
    <t>8550390035</t>
  </si>
  <si>
    <t>Мероприятия в области коммунального хозяйства</t>
  </si>
  <si>
    <t>8550300000</t>
  </si>
  <si>
    <t>Основное мероприятие "Мероприятия в области коммунального хозяйства"</t>
  </si>
  <si>
    <t>8550000000</t>
  </si>
  <si>
    <t>Подпрограмма "Коммунальное хозяйство и модернизация объектов коммунальной инфраструктуры"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</si>
  <si>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</si>
  <si>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</si>
  <si>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</si>
  <si>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</si>
  <si>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</si>
  <si>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</si>
  <si>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</si>
  <si>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"Мероприятия в области жилищного фонда"</t>
  </si>
  <si>
    <t>8540000000</t>
  </si>
  <si>
    <t>Подпрограмма "Жилищное хозяйство"</t>
  </si>
  <si>
    <t>Жилищное хозяйство</t>
  </si>
  <si>
    <t>ЖИЛИЩНО-КОММУНАЛЬНОЕ ХОЗЯЙСТВО</t>
  </si>
  <si>
    <t>3</t>
  </si>
  <si>
    <t>85302S0820</t>
  </si>
  <si>
    <t>8530200000</t>
  </si>
  <si>
    <t>Основное мероприятие "Проведение мероприятий в области градостроительной деятельности"</t>
  </si>
  <si>
    <t>8530000000</t>
  </si>
  <si>
    <t>Подпрограмма "Развитие системы градорегулирования"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</si>
  <si>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</si>
  <si>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</si>
  <si>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</si>
  <si>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</si>
  <si>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</si>
  <si>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</si>
  <si>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"Содержание сети автомобильных дорог общего пользования местного значения"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</si>
  <si>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</si>
  <si>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</si>
  <si>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</si>
  <si>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</si>
  <si>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</si>
  <si>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"Капитальный ремонт и ремонт сети автомобильных дорог местного значения"</t>
  </si>
  <si>
    <t>8520000000</t>
  </si>
  <si>
    <t>Подпрограмма "Дорожное хозяйство"</t>
  </si>
  <si>
    <t>Дорожное хозяйство (дорожные фонды)</t>
  </si>
  <si>
    <t>НАЦИОНАЛЬНАЯ ЭКОНОМИКА</t>
  </si>
  <si>
    <t>59301</t>
  </si>
  <si>
    <t>75</t>
  </si>
  <si>
    <t>7500059301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</si>
  <si>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(содержание)</t>
  </si>
  <si>
    <t>7500000000</t>
  </si>
  <si>
    <t>НЕПРОГРАММНЫЕ МЕРОПРИЯТИЯ ПОСЕЛЕНИЙ</t>
  </si>
  <si>
    <t>Органы юстиции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</si>
  <si>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</si>
  <si>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</si>
  <si>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</si>
  <si>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</si>
  <si>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</si>
  <si>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</si>
  <si>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</si>
  <si>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</si>
  <si>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</si>
  <si>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</si>
  <si>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</si>
  <si>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Мобилизационная и вневойсковая подготовка</t>
  </si>
  <si>
    <t>НАЦИОНАЛЬНАЯ ОБОРОНА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</si>
  <si>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</si>
  <si>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</si>
  <si>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</si>
  <si>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</si>
  <si>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</si>
  <si>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</si>
  <si>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</si>
  <si>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7500010001</t>
  </si>
  <si>
    <t>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</si>
  <si>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</si>
  <si>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</si>
  <si>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муниципального образования Пречистинский сельсовет Оренбургского района Оренбургской области</t>
  </si>
  <si>
    <t>2018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</si>
  <si>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</si>
  <si>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</si>
  <si>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</si>
  <si>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</si>
  <si>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</si>
  <si>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</si>
  <si>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</si>
  <si>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</si>
  <si>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</si>
  <si>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ВЕДОМСТВЕННАЯ СТРУКТУРА РАСХОДОВ БЮДЖЕТА МУНИЦИПАЛЬНОГО ОБРАЗОВАНИЯ</t>
  </si>
  <si>
    <t>муниципального образования</t>
  </si>
  <si>
    <t>к решению Совета депутатов</t>
  </si>
  <si>
    <t>2019 год</t>
  </si>
  <si>
    <t>Итого расходов</t>
  </si>
  <si>
    <t>РАСПРЕДЕЛЕНИЕ БЮДЖЕТНЫХ АССИГОНОВАНИЙ БЮДЖЕТА МУНИЦИПАЛЬНОГО</t>
  </si>
  <si>
    <t>КЛАССИФИКАЦИИ РАСХОДОВ БЮДЖЕТОВ</t>
  </si>
  <si>
    <t>0000000000</t>
  </si>
  <si>
    <t>(подпись)</t>
  </si>
  <si>
    <t>(расшифровка подписи)</t>
  </si>
  <si>
    <t xml:space="preserve"> </t>
  </si>
  <si>
    <t>РАСПРЕДЕЛЕНИЕ БЮДЖЕТНЫХ АССИГНОВАНИЙ БЮДЖЕТА МУНИЦИПАЛЬНОГО ОБРАЗОВАНИЯ</t>
  </si>
  <si>
    <t>ОРЕНБУРГСКОГО РАЙОНА И НЕПРОГРАММНЫМ НАПРАВЛЕНИЯМ ДЕЯТЕЛЬНОСТИ), ГРУППАМ И ПОДГРУППАМ ВИДОВ</t>
  </si>
  <si>
    <t>РАСПРЕДЕЛЕНИЕ БЮДЖЕТНЫХ АССИГНОВАНИЙ РАЙОННОГО БЮДЖЕТА ПО ЦЕЛЕВЫМ СТАТЬЯМ</t>
  </si>
  <si>
    <t>ДЕЯТЕЛЬНОСТИ), РАЗДЕЛАМ, ПОДРАЗДЕЛАМ, ГРУППАМ И ПОДГРУППАМ ВИДОВ РАСХОДОВ</t>
  </si>
  <si>
    <t>9900000000</t>
  </si>
  <si>
    <t>99</t>
  </si>
  <si>
    <t>000</t>
  </si>
  <si>
    <t xml:space="preserve">                                                    </t>
  </si>
  <si>
    <t xml:space="preserve">                 к решению Совета депутатов</t>
  </si>
  <si>
    <t>ИСТОЧНИКИ ВНУТРЕННЕГО ФИНАНСИРОВАНИЯ ДЕФИЦИТА БЮДЖЕТА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</si>
  <si>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</si>
  <si>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</si>
  <si>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90  00  00  00  00  0000  000</t>
  </si>
  <si>
    <t>Источники финансирования дефицита бюджета - всего</t>
  </si>
  <si>
    <t>01  00  00  00  00  0000  000</t>
  </si>
  <si>
    <t>ИСТОЧНИКИ ВНУТРЕННЕГО ФИНАНСИРОВАНИЯ ДЕФИЦИТОВ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</si>
  <si>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</si>
  <si>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</si>
  <si>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</si>
  <si>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</si>
  <si>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01  02  00  00  10  0000  710</t>
  </si>
  <si>
    <t>Получение кредитов от кредитных организаций бюджетами сельских поселений в валюте Российской Федерации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</si>
  <si>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</si>
  <si>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</si>
  <si>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01  02  00  00  10  0000  810</t>
  </si>
  <si>
    <t>Погашение бюджетами сельских поселений кредитов от кредитных организаций в валюте Российской Федерации</t>
  </si>
  <si>
    <t>01  03  00  00  00  0000  000</t>
  </si>
  <si>
    <t>Бюджетные кредиты от других бюджетов бюджетной системы Российской Федерации</t>
  </si>
  <si>
    <t>01  03  01  00  00  0000  000</t>
  </si>
  <si>
    <t xml:space="preserve">Бюджетные кредиты от других бюджетов бюджетной системы Российской Федерации в валюте Российской Федерации </t>
  </si>
  <si>
    <t>01  03  01  00  00  0000  700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</si>
  <si>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</si>
  <si>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01  03  01  00  10  0000  710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</si>
  <si>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</si>
  <si>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</si>
  <si>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</si>
  <si>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01  03  01  00  10  0000  810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</si>
  <si>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</si>
  <si>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01  06  00  00  00  0000  000</t>
  </si>
  <si>
    <t>Иные источники внутреннего финансирования дефицитов бюджетов</t>
  </si>
  <si>
    <t>01  06  04  01  00  0000  000</t>
  </si>
  <si>
    <t>Исполнение государственных и муниципальных гарантий в валюте Российской Федерации</t>
  </si>
  <si>
    <t>01  06  04  01  10  0000  810</t>
  </si>
  <si>
    <t>Исполнение муниципальных гарантий сельских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</si>
  <si>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01  06  05  00  00  0000  600</t>
  </si>
  <si>
    <t>Возврат бюджетных кредитов, предоставленных внутри страны в валюте Российской Федерации</t>
  </si>
  <si>
    <t>01  06  05  01  10  0000  640</t>
  </si>
  <si>
    <t>Возврат бюджетных кредитов, предоставленных юридическим лицам из бюджетов сельских поселений в валюте Российской Федерации</t>
  </si>
  <si>
    <t xml:space="preserve">Изменение остатков средств </t>
  </si>
  <si>
    <t>01  05  00  00  00  0000  000</t>
  </si>
  <si>
    <t>Изменение остатков средств на счетах по учету средств бюджетов</t>
  </si>
  <si>
    <t>01  05  00  00  00  0000  500</t>
  </si>
  <si>
    <t>Увеличение остатков средств бюджетов</t>
  </si>
  <si>
    <t>01  05  02  01  00  0000  510</t>
  </si>
  <si>
    <t>Увеличение прочих остатков денежных средств бюджетов</t>
  </si>
  <si>
    <t>01  05  02  01  10  0000  510</t>
  </si>
  <si>
    <t>Увеличение прочих остатков денежных средств бюджетов сельских поселений</t>
  </si>
  <si>
    <t>01  05  00  00  00  0000  600</t>
  </si>
  <si>
    <t>Уменьшение остатков средств бюджетов</t>
  </si>
  <si>
    <t>01  05  02  00  00  0000  600</t>
  </si>
  <si>
    <t>Уменьшение прочих остатков средств бюджетов</t>
  </si>
  <si>
    <t>01  05  02  01  00  0000  610</t>
  </si>
  <si>
    <t>Уменьшение прочих остатков денежных средств бюджетов</t>
  </si>
  <si>
    <t>01  05  02  01  10  0000  610</t>
  </si>
  <si>
    <t>Уменьшение прочих остатков денежных средств бюджетов сельских поселений</t>
  </si>
  <si>
    <t xml:space="preserve">      </t>
  </si>
  <si>
    <t>(тыс. рублей)</t>
  </si>
  <si>
    <t>Вид заимствований</t>
  </si>
  <si>
    <t>Сумма</t>
  </si>
  <si>
    <t>Внутренние заимствования (привлечение/погашение), в том числе:</t>
  </si>
  <si>
    <t xml:space="preserve">Кредиты кредитных организаций в валюте Российской Федерации </t>
  </si>
  <si>
    <t xml:space="preserve">1. Получение кредитов от кредитных организаций в валюте Российской Федерации </t>
  </si>
  <si>
    <t>2. Погашение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</si>
  <si>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 </t>
  </si>
  <si>
    <t>ПРОГРАММА</t>
  </si>
  <si>
    <t>№ п/п</t>
  </si>
  <si>
    <t>Цель гарантирования</t>
  </si>
  <si>
    <t>Наименование принципала</t>
  </si>
  <si>
    <t>Наличие права регрессного требования (уступки права требования)</t>
  </si>
  <si>
    <t xml:space="preserve">Сумма гарантирования </t>
  </si>
  <si>
    <t>Сумма обязательств</t>
  </si>
  <si>
    <t>Иные условия предоставления и исполнения гарантий</t>
  </si>
  <si>
    <t xml:space="preserve">на </t>
  </si>
  <si>
    <t>год</t>
  </si>
  <si>
    <t xml:space="preserve"> год</t>
  </si>
  <si>
    <t>-</t>
  </si>
  <si>
    <t>Срок действия муниципальных гарантий и срок исполнения обязательств по ним определяются в договорах о предоставлении муниципальных гарантий</t>
  </si>
  <si>
    <t>ИТОГО</t>
  </si>
  <si>
    <t xml:space="preserve">ПОСТУПЛЕНИЕ ДОХОДОВ В БЮДЖЕТ </t>
  </si>
  <si>
    <t>Код дохода</t>
  </si>
  <si>
    <t>Наименование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</si>
  <si>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</si>
  <si>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</si>
  <si>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</si>
  <si>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</si>
  <si>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</si>
  <si>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</si>
  <si>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</si>
  <si>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</si>
  <si>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</si>
  <si>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</si>
  <si>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</si>
  <si>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</si>
  <si>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</si>
  <si>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</si>
  <si>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</si>
  <si>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</si>
  <si>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</si>
  <si>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</si>
  <si>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</si>
  <si>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</si>
  <si>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</si>
  <si>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</si>
  <si>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</si>
  <si>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</si>
  <si>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</si>
  <si>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</si>
  <si>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</si>
  <si>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</si>
  <si>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</si>
  <si>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</si>
  <si>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</si>
  <si>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</si>
  <si>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</si>
  <si>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</si>
  <si>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</si>
  <si>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</si>
  <si>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</si>
  <si>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</si>
  <si>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</si>
  <si>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</si>
  <si>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</si>
  <si>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</si>
  <si>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организаций,обладающих земельным участком, расположенным в границах сельских поселений.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</si>
  <si>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</si>
  <si>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</si>
  <si>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</si>
  <si>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</si>
  <si>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</si>
  <si>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</si>
  <si>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</si>
  <si>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</si>
  <si>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</si>
  <si>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</si>
  <si>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</si>
  <si>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</si>
  <si>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</si>
  <si>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</si>
  <si>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1 09 04050 00 0000 110</t>
  </si>
  <si>
    <t>Земельный налог (по обязательствам, возникшим до 1 января 2006 г.)</t>
  </si>
  <si>
    <t>1 09 04053 10 0000 110</t>
  </si>
  <si>
    <t>Земельный налог (по обязательствам, возникшим до 1 января 2006 г.), мобилизуемый на территориях сельских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</si>
  <si>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</si>
  <si>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</si>
  <si>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</si>
  <si>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</si>
  <si>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1 11 050200 00 000 120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</si>
  <si>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</si>
  <si>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</si>
  <si>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</si>
  <si>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</si>
  <si>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</si>
  <si>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</si>
  <si>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</si>
  <si>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</si>
  <si>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</si>
  <si>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</si>
  <si>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</si>
  <si>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</si>
  <si>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</si>
  <si>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1 13 00000 00 0000 000</t>
  </si>
  <si>
    <t>ДОХОДЫ ОТ ОКАЗАНИЯ ПЛАТНЫХ УСЛУГ (РАБОТ)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</si>
  <si>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</si>
  <si>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</si>
  <si>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</si>
  <si>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</si>
  <si>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</si>
  <si>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</si>
  <si>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 xml:space="preserve"> 1 13 02990 00 0000 130</t>
  </si>
  <si>
    <t>Прочие доходы от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</si>
  <si>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</si>
  <si>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</si>
  <si>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</si>
  <si>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</si>
  <si>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</si>
  <si>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</si>
  <si>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</si>
  <si>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</si>
  <si>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</si>
  <si>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</si>
  <si>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</si>
  <si>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</si>
  <si>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</si>
  <si>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</si>
  <si>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</si>
  <si>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</si>
  <si>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1 15 00000 00 0000 000</t>
  </si>
  <si>
    <t>АДМИНИСТРАТИВНЫЕ ПЛАТЕЖИ И СБОРЫ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</si>
  <si>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</si>
  <si>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</si>
  <si>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1 15 02050 10 0000 140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</si>
  <si>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</si>
  <si>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1 16 00000 00 0000 000</t>
  </si>
  <si>
    <t>ШТРАФЫ, САНКЦИИ, ВОЗМЕЩЕНИЕ УЩЕРБА</t>
  </si>
  <si>
    <t>1 16 90000 00 0000 140</t>
  </si>
  <si>
    <t>Прочие поступления от денежных взысканий (штрафов) и иных сумм в возмещение ущерба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</si>
  <si>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</si>
  <si>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</si>
  <si>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1 17 00000 00 0000 000</t>
  </si>
  <si>
    <t>ПРОЧИЕ НЕНАЛОГОВЫЕ ДОХОДЫ</t>
  </si>
  <si>
    <t>1 17 01000 00 0000 180</t>
  </si>
  <si>
    <t>Невыясненные поступления</t>
  </si>
  <si>
    <t>1 17 01050 10 0000 180</t>
  </si>
  <si>
    <t>Невыясненные поступления, зачисляемые в бюджеты сельских поселений</t>
  </si>
  <si>
    <t>1 17 05000 00 0000 180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</si>
  <si>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</si>
  <si>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</si>
  <si>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</si>
  <si>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</si>
  <si>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</si>
  <si>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</si>
  <si>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</si>
  <si>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</si>
  <si>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субъектов Российской Федерации и муниципальных образований</t>
  </si>
  <si>
    <t>2 02 15001 00 0000 151</t>
  </si>
  <si>
    <t>Дотации на выравнивание бюджетной обеспеченности</t>
  </si>
  <si>
    <t>2 02 15001 10 0000 151</t>
  </si>
  <si>
    <t>Дотации бюджетам сельских поселений на выравнивание бюджетной обеспеченности</t>
  </si>
  <si>
    <t>2 02 15001 10 0001 151</t>
  </si>
  <si>
    <t>Дотации на выравнивание бюджетной обеспеченности поселений, за счет средств  из областного бюджета</t>
  </si>
  <si>
    <t>2 02 15001 10 0002 151</t>
  </si>
  <si>
    <r>
      <t>Дотации на выравнивание бюджетной обеспеченности поселений, за счет средств  из районного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бюджета</t>
    </r>
  </si>
  <si>
    <t>2 02 15002 00 0000 151</t>
  </si>
  <si>
    <t>Дотации бюджетам на поддержку мер по обеспечению сбалансированности бюджетов</t>
  </si>
  <si>
    <t>2 02 15002 10 0002 151</t>
  </si>
  <si>
    <t>Дотации бюджетам сельских поселений на поддержку мер по обеспечению сбалансированности бюджетов, за счет средств районного бюджета</t>
  </si>
  <si>
    <t>2 02 30000 00 0000 151</t>
  </si>
  <si>
    <t>Субвенции бюджетам субъектов Российской Федерации и муниципальных образований</t>
  </si>
  <si>
    <t>2 02 35930 00 0000 151</t>
  </si>
  <si>
    <t>Субвенции бюджетам на государственную регистрацию актов гражданского состояния</t>
  </si>
  <si>
    <t>2 02 35930 10 0000 151</t>
  </si>
  <si>
    <t>Субвенции бюджетам сельских поселений на государственную регистрацию актов гражданского состояния</t>
  </si>
  <si>
    <t>2 02 35118 00 0000 151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</si>
  <si>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</si>
  <si>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</si>
  <si>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</si>
  <si>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2 02 40000 00 0000 151</t>
  </si>
  <si>
    <t>Иные межбюджетные трансферты</t>
  </si>
  <si>
    <t>2 02 45160 00 0000 151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</si>
  <si>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</si>
  <si>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2 02 45160 10 0000 151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</si>
  <si>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</si>
  <si>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2 02 49999 10 0000 151</t>
  </si>
  <si>
    <t>Прочие межбюджетные трансферты, передаваемые бюджетам сельских поселений</t>
  </si>
  <si>
    <t>2 02 49999 10 0008 151</t>
  </si>
  <si>
    <t>Прочие межбюджетные трансферты, передаваемые бюджетам сельских поселений на обеспечение жильем молодых семей</t>
  </si>
  <si>
    <t>2 02 49999 10 0021 151</t>
  </si>
  <si>
    <t>Прочие межбюджетные трансферты, передаваемые бюджетам сельских поселений на осуществление капитального ремонта гидротехнических сооружений, находящихся в муниципальной собственности и бесхозных гидротехнических сооружений</t>
  </si>
  <si>
    <t>2 02 49999 10 0051 151</t>
  </si>
  <si>
    <t>Прочие межбюджетные трансферты, передаваемые бюджетам сельских поселений на реализацию федеральных целевых программ (молодые семьи)</t>
  </si>
  <si>
    <t>2 02 04 999 10 0077 151</t>
  </si>
  <si>
    <t>Прочие межбюджетные трансферты, передаваемые бюджетам сельских поселений на софинансирование капитальных вложений в объекты муниципальной собственности</t>
  </si>
  <si>
    <t>2 02 49999 10 0216 151</t>
  </si>
  <si>
    <t>Прочие межбюджетные трансферты, передаваемые бюджетам сельских поселений на на осуществление дорожной деятельности в отношении автомобильных дорог общего пользования</t>
  </si>
  <si>
    <t>2 02 49999 10 0882 151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</si>
  <si>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ЖКХ</t>
  </si>
  <si>
    <t xml:space="preserve">2 02 49999 10 0892 151
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</si>
  <si>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 областного бюджета</t>
  </si>
  <si>
    <t xml:space="preserve">2 02 49999 10 0991 151
</t>
  </si>
  <si>
    <t>Прочие межбюджетные трансферты, передаваемые бюджетам сельских поселений на софинансирование расходов по подготовке документов для внесения в государственный кадастр</t>
  </si>
  <si>
    <t>2 07 00000 00 0000 000</t>
  </si>
  <si>
    <t>ПРОЧИЕ БЕЗВОЗМЕЗДНЫЕ ПОСТУПЛЕНИЯ</t>
  </si>
  <si>
    <t>2 07 05000 10 0000 180</t>
  </si>
  <si>
    <t>Прочие безвозмездные поступления в бюджеты сельских поселений</t>
  </si>
  <si>
    <t>2 07 05010 10 0000 180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</si>
  <si>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</si>
  <si>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2 07 05030 10 0000 180</t>
  </si>
  <si>
    <t>ИТОГО  ДОХОДОВ</t>
  </si>
  <si>
    <t xml:space="preserve">                                                                                            к решению Совета депутатов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</si>
  <si>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</si>
  <si>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 xml:space="preserve">    </t>
  </si>
  <si>
    <t>Дотации бюджетам сельских поселений на выравнивание бюджетной обеспеченности, за счет средств областного бюджета</t>
  </si>
  <si>
    <t>Дотации бюджетам сельских поселений на выравнивание бюджетной обеспеченности, за счет средств районного  бюджета</t>
  </si>
  <si>
    <t>2 02 15002 10 0810 151</t>
  </si>
  <si>
    <t>Дотации бюджетам сельских поселений на поддержку мер по обеспечению сбалансированности бюджетов, за счет средств районного бюджета на социальные выплаты  на строительство (приобритение) жилья отдельным категориям молодых семей</t>
  </si>
  <si>
    <t>2 02 15002 10 0200 151</t>
  </si>
  <si>
    <t>Дотации бюджетам сельских поселений на поддержку мер по обеспечению сбалансированности бюджетов, за счет средств районного бюджета на социальные выплаты молодым семьям</t>
  </si>
  <si>
    <t>2 02 19999 10 0000 151</t>
  </si>
  <si>
    <t>Прочие дотации бюджетам сельских поселений</t>
  </si>
  <si>
    <t>2 02 30024 10 0000 151</t>
  </si>
  <si>
    <t>Субвенции бюджетам сельских поселений на выполнение передаваемых полномочий субъектов Российской Федерации</t>
  </si>
  <si>
    <t>2 02 39999 10 0000 151</t>
  </si>
  <si>
    <t>Прочие субвенции бюджетам сельских поселений</t>
  </si>
  <si>
    <t>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</si>
  <si>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</si>
  <si>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2 02 45144 10 0000 151</t>
  </si>
  <si>
    <t>Межбюджетные трансферты, передаваемые бюджетам сельских поселений на комплектование книжных фондов библиотек муниципальных образований</t>
  </si>
  <si>
    <t>2 02 45147 10 0000 151</t>
  </si>
  <si>
    <t>Межбюджетные трансферты, передаваемые бюджетам сельских поселений на государственную поддержку муниципальных учреждений культуры, находящихся на территориях сельских поселений</t>
  </si>
  <si>
    <t>2 02 49999 10 0077 151</t>
  </si>
  <si>
    <t>Прочие межбюджетные трансферты, передаваемые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</si>
  <si>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2 02 49999 10 0298 151</t>
  </si>
  <si>
    <t>Прочие межбюджетные трансферты, передаваемые бюджетам сельских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</si>
  <si>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2 02 49999 10 0299 151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</si>
  <si>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</si>
  <si>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2 02 49999 10 0301 151</t>
  </si>
  <si>
    <t>Прочие межбюджетные трансферты, передаваемые бюджетам сельских поселений на обеспечение мероприятий по капитальному ремонту многоквартирных домов за счет средств бюджетов</t>
  </si>
  <si>
    <t>2 02 49999 10 0302 151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</si>
  <si>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 бюджетов</t>
  </si>
  <si>
    <t>2 02 49999 10 9981 151</t>
  </si>
  <si>
    <t>Прочие межбюджетные трансферты, передаваемые бюджетам сельских поселений на софинансирование расходов по предоставлению социальных выплат на строительство (приобретение) жилья отдельным категориям молодых семей (отдельные категории)</t>
  </si>
  <si>
    <t>2 02 49999 10 9982 151</t>
  </si>
  <si>
    <t>Прочие межбюджетные трансферты, передаваемые бюджетам сельских поселений на софинансирование расходов по предоставлению социальных выплат молодым семьям на строительство (приобретение) жилья (молодые семьи)</t>
  </si>
  <si>
    <t>2 02 90054 10 0000 151</t>
  </si>
  <si>
    <t>Прочие безвозмездные поступления в бюджеты сельских поселений от бюджетов муниципальных районов</t>
  </si>
  <si>
    <t>2 07 05030 10 0000 151</t>
  </si>
  <si>
    <t>2 18 05010 10 0000 180</t>
  </si>
  <si>
    <t>Доходы бюджетов сельских поселений от возврата бюджетными учреждениями остатков субсидий прошлых лет</t>
  </si>
  <si>
    <t>2 18 05030 10 0000 180</t>
  </si>
  <si>
    <t>Доходы бюджетов сельских поселений от возврата иными организациями остатков субсидий прошлых лет</t>
  </si>
  <si>
    <t>2 18 60010 10 0000 151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</si>
  <si>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</si>
  <si>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</si>
  <si>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(в процентах)</t>
  </si>
  <si>
    <t>Код бюджетной классификации РФ</t>
  </si>
  <si>
    <t>Наименование кода поступлений в бюджет</t>
  </si>
  <si>
    <t>Норматив отчислений</t>
  </si>
  <si>
    <t>В ЧАСТИ БЕЗВОЗМЕЗДНЫХ ПОСТУПЛЕНИЙ ОТ ДРУГИХ БЮДЖЕТОВ БЮДЖЕТНОЙ СИСТЕМЫ РОССИЙСКОЙ ФЕДЕРАЦИИ</t>
  </si>
  <si>
    <t>1 08 04020 01 1000 110</t>
  </si>
  <si>
    <t>047</t>
  </si>
  <si>
    <t>1 08 07175 01 1000 110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</si>
  <si>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</si>
  <si>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1 11 02033 10 0000 120</t>
  </si>
  <si>
    <t>Доходы от размещения временно свободных средств бюджетов сельских поселений</t>
  </si>
  <si>
    <t>1 11 02085 10 0000 120</t>
  </si>
  <si>
    <t>Доходы от размещения сумм, аккумулируемых в ходе проведения аукционов по продаже акций, находящихся в собственности сельских поселений</t>
  </si>
  <si>
    <t>1 11 03050 10 0000 120</t>
  </si>
  <si>
    <t>Проценты, полученные от предоставления бюджетных кредитов внутри страны за счет средств бюджетов сельских поселений</t>
  </si>
  <si>
    <t>1 11 05027 10 0000 120</t>
  </si>
  <si>
    <t>Доходы, получаемые в виде средств от продажи права на заключение договоров аренды земельных участков, государственная собственность на которые не разграничена и которые расположены в границах сельских поселений</t>
  </si>
  <si>
    <t>Доходы, получаемые в виде арендной платы за земельные участки,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</si>
  <si>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1 11 08050 10 0000 120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</si>
  <si>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сельских поселений</t>
  </si>
  <si>
    <t>1 11 09035 10 0000 120</t>
  </si>
  <si>
    <t>1 11 09045 10 0000 120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</si>
  <si>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</si>
  <si>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1 12 05050 10 0000 120</t>
  </si>
  <si>
    <t>Плата за пользование водными объектами, находящимися в собственности поселений</t>
  </si>
  <si>
    <t>1 13 01540 10 0000 130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</si>
  <si>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сельских поселений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</si>
  <si>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</si>
  <si>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</si>
  <si>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1 14 01050 10 0000 410</t>
  </si>
  <si>
    <t>Доходы от продажи квартир, находящихся в собственности сельских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</si>
  <si>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</si>
  <si>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</si>
  <si>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</si>
  <si>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</si>
  <si>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1 14 03050 10 0000 410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</si>
  <si>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</si>
  <si>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1 14 03050 10 0000 440</t>
  </si>
  <si>
    <t>Средства от распоряжения и реализации конфискованного и иного имущества, обращенного в доходы сельских поселений (в части реализации материальных запасов по указанному имуществу)</t>
  </si>
  <si>
    <t>1 14 04050 10 0000 420</t>
  </si>
  <si>
    <t>Доходы от продажи нематериальных активов, находящихся в собственности сельских поселений</t>
  </si>
  <si>
    <t>1 16 18050 10 0000 140</t>
  </si>
  <si>
    <t>Денежные взыскания (штрафы) за нарушение бюджетного законодательства (в части бюджетов сельских поселений)</t>
  </si>
  <si>
    <t>1 16 21050 10 0000 140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</si>
  <si>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</si>
  <si>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</si>
  <si>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</si>
  <si>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1 16 23052 10 0000 140</t>
  </si>
  <si>
    <t>1 16 32000 10 0000 140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</si>
  <si>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</si>
  <si>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1 16 37040 10 0000 140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</si>
  <si>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сельских поселений</t>
  </si>
  <si>
    <t>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</si>
  <si>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</si>
  <si>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>202 01999 10 0002 151</t>
  </si>
  <si>
    <t>2 02 02999 10 0000 151</t>
  </si>
  <si>
    <t>Прочие субсидии бюджетам сельских поселений</t>
  </si>
  <si>
    <t>2 08 05000 10 0000 180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</si>
  <si>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</si>
  <si>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                                                                                      МО Пречистинский сельсовет</t>
  </si>
  <si>
    <t>МО Пречистинский сельсовет</t>
  </si>
  <si>
    <t>МУНИЦИПАЛЬНОГО ОБРАЗОВАНИЯ ПРЕЧИСТИНСКИЙ СЕЛЬСОВЕТ</t>
  </si>
  <si>
    <t xml:space="preserve">                 МО Пречистинский сельсовет</t>
  </si>
  <si>
    <t>Пречистинский сельсовет</t>
  </si>
  <si>
    <t>Муниципальная программа "Совершенствование муниципального управления в муниципальном образовании  Пречистинский сельсовет на 2017 - 2019 годы"</t>
  </si>
  <si>
    <t>Муниципальная программа "Совершенствование муниципального управления в муниципальном образовании Пречистинский сельсовет на 2017 - 2019 годы"</t>
  </si>
  <si>
    <t>Муниципальная программа "Устойчивое развитие сельской территории муниципального образования Пречистинский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</si>
  <si>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 Пречистинский сельсовет Оренбургского района Оренбургской области на 2016–2018 годы и на период до 2020 года"</t>
  </si>
  <si>
    <t>ПРЕЧИСТИНСКИЙ СЕЛЬСОВЕТ  ПО РАЗДЕЛАМ, ПОДРАЗДЕЛАМ,ЦЕЛЕВЫМ СТАТЬЯМ (МУНИЦИПАЛЬНЫМ ПРОГРАММАМ</t>
  </si>
  <si>
    <t>Проведение мероприятий в области градостроительной деятельности</t>
  </si>
  <si>
    <t>(МУНИЦИПАЛЬНЫХ ПРОГРАММ  ПРЕЧИСТИНСКОГО СЕЛЬСОВЕТА  И НЕПРОГРАММНЫМ НАПРАВЛЕНИЯМ</t>
  </si>
  <si>
    <t>МОПречистинский сельсовет</t>
  </si>
  <si>
    <t>В ЧАСТИ НАЛОГОВ НА ПРИБЫЛЬ, ДОХОДЫ</t>
  </si>
  <si>
    <t>В ЧАСТИ НАЛОГОВ НА ТОВАРЫ (РАБОТЫ,УСЛУГИ),РЕАЛИЗУЕМЫЕ НА ТЕРИИТОРИИ РОССИЙСКОЙ ФЕДЕРАЦИИ</t>
  </si>
  <si>
    <t>В ЧАСТИ НАЛОГОВ НА СОВОКУПНЫЙ ДОХОД</t>
  </si>
  <si>
    <t>В ЧАСТИ НАЛОГОВ НА ИМУЩЕСТВО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</si>
  <si>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</si>
  <si>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</si>
  <si>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В ЧАСТИ ГОСУДАРСТВЕННОЙ ПОШЛИНЫ</t>
  </si>
  <si>
    <t>1 08 07175 01 0000 110</t>
  </si>
  <si>
    <t>В ЧАСТИ ПОГАШЕНИЯ ЗАДОЛЖЕННОСТИ И ПЕРЕРАСЧЕТОВ ПО ОТДЕЛЬНЫМ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</si>
  <si>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сельских поселений</t>
  </si>
  <si>
    <t>В ЧАСТИ ДОХОДОВ ОТ ИСПОЛЬЗОВАНИЯ ИМУЩЕСТВА, НАХОДЯЩЕГОСЯ В ГОСУДАРСТВЕННОЙ И МУНИЦИПАЛЬНОЙ СОБСТВЕННОСТИ</t>
  </si>
  <si>
    <t>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</si>
  <si>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сельских поселениям</t>
  </si>
  <si>
    <t>1 11 05026 10 0000 120</t>
  </si>
  <si>
    <t>Средства, получаемые от передачи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</si>
  <si>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Доходы от эксплуатации и использования имущества автомобильных дорог, находящихся в собственности сельских поселений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</si>
  <si>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</si>
  <si>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В ЧАСТИ ПЛАТЕЖЕЙ ПРИ ПОЛЬЗОВАНИИ ПРИРОДНЫМИ РЕСУРСАМИ</t>
  </si>
  <si>
    <t>Плата за пользование водными объектами, находящимися в собственности сельских поселений</t>
  </si>
  <si>
    <t>В ЧАСТИ ДОХОДОВ ОТ ОКАЗАНИИ ПЛАТНЫХ УСЛУГ И КОМПЕНСАЦИИ ЗАТАРТ ГОСУДАРСТВА</t>
  </si>
  <si>
    <t xml:space="preserve">В ЧАСТИ ДОХОДОВ ОТ ПРОДАЖИ МАТЕРИАЛЬНЫХ </t>
  </si>
  <si>
    <t>И НЕМАТЕРИАЛЬНЫХ АКТИВОВ</t>
  </si>
  <si>
    <t>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</si>
  <si>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</si>
  <si>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1 14 06033 10 0000 430</t>
  </si>
  <si>
    <t>Доходы от продажи земельных участков,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</si>
  <si>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1 14 07030 10 0000 410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</si>
  <si>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</si>
  <si>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В ЧАСТИ АДМИНИСТРАТИВНЫХ ПЛАТЕЖЕЙ И СБОРОВ</t>
  </si>
  <si>
    <t>В ЧАСТИ ШТРАФОВ, САНКЦИЙ, ВОЗМЕЩЕНИЕ УЩЕРБА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</si>
  <si>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</t>
  </si>
  <si>
    <t>1 16 25074 10 0000 140</t>
  </si>
  <si>
    <t>Денежные взыскания (штрафы) за нарушение лесного законодательства на лесных участках, находящихся в собственности сельских поселений</t>
  </si>
  <si>
    <t>1 16 25085 10 0000 140</t>
  </si>
  <si>
    <t>Денежные взыскания (штрафы) за нарушение водного законодательства, установленное на водных объектах, находящихся в собственности сельских поселений</t>
  </si>
  <si>
    <t>1 16 30015 01 0000 140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</si>
  <si>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сельских поселений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</si>
  <si>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</si>
  <si>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</si>
  <si>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В ЧАСТИ ПРОЧИХ НЕНАЛОГОВЫХ ДОХОДОВ</t>
  </si>
  <si>
    <t xml:space="preserve">                                                                                                   МОПречистинский сельсовет</t>
  </si>
  <si>
    <t xml:space="preserve">                Приложение № 1</t>
  </si>
  <si>
    <t xml:space="preserve">                                                                              Приложение № 2</t>
  </si>
  <si>
    <t xml:space="preserve">                                                                              Приложение № 3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</si>
  <si>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</si>
  <si>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</si>
  <si>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</si>
  <si>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</si>
  <si>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</si>
  <si>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_10___</t>
  </si>
  <si>
    <t>Приложение № __11__</t>
  </si>
  <si>
    <t>Уплата членских взносов</t>
  </si>
  <si>
    <t>Уплата налогов, сборов и  иных платежей</t>
  </si>
  <si>
    <t>НА 2018 ГОД  И ПЛАНОВЫЙ ПЕРИОД 2019, 2020 ГОДЫ</t>
  </si>
  <si>
    <t xml:space="preserve"> ПРЕЧИСТИНСКИЙ СЕЛЬСОВЕТ  НА 2018 ГОД И НА ПЛАНОВЫЙ ПЕРИОД 2019 И 2020 ГОДОВ</t>
  </si>
  <si>
    <t>2020 год</t>
  </si>
  <si>
    <t>НА 2018 ГОД И ПЛАНОВЫЙ ПЕРИОД 2019, 2020 ГОДЫ</t>
  </si>
  <si>
    <t>2018год</t>
  </si>
  <si>
    <t>ОБРАЗОВАНИЯ ПРЕЧИСТИНСКИЙ СЕЛЬСОВЕТ  НА 2018 ГОД И НА ПЛАНОВЫЙ</t>
  </si>
  <si>
    <t xml:space="preserve"> ПЕРИОД 2019 И 2020 ГОДОВ ПО РАЗДЕЛАМ И ПОДРАЗДЕЛАМ РАСХОДОВ</t>
  </si>
  <si>
    <t>РАСХОДОВ КЛАССИФИКАЦИИ РАСХОДОВ НА 2018 ГОД И НА ПЛАНОВЫЙ ПЕРИОД 2019 И 2020 ГОДОВ</t>
  </si>
  <si>
    <t>КЛАССИФИКАЦИИ РАСХОДОВ НА 2018 ГОД И ПЛАНОВЫЙ ПЕРИОД 2019 И 2020 ГОДОВ</t>
  </si>
  <si>
    <t>ПРОГРАММА МУНИЦИПАЛЬНЫХ ВНУТРЕННИХ ЗАИМСТВОВАНИЙ  МО ПРЕЧИСТИНСКИЙ СЕЛЬСОВЕТ   НА 2018 ГОД И НА ПЛАНОВЫЙ ПЕРИОД 2019 И 2020 ГОДОВ</t>
  </si>
  <si>
    <t xml:space="preserve">         Программа муниципальных внутренних заимствований на 2018 год и на плановый  период  2019  и  2020  годов  предусматривае т при необходимости покрытие дефицита бюджета муниципального образования Пречистинский сельсовет Оренбургского района Оренбургской области за счет привлечения кредитов от других бюджетов бюджетной системы Российской Федерации и кредитных организаций. </t>
  </si>
  <si>
    <t xml:space="preserve"> МУНИЦИПАЛЬНЫХ ГАРАНТИЙ БЮДЖЕТА МУНИЦИПАЛЬНОГО ОБРАЗОВАНИЯ ПРЕЧИСТИНСКИЙ  СЕЛЬСОВЕТ                                            В ВАЛЮТЕ РОССИЙСКОЙ ФЕДЕРАЦИИ НА 2018 ГОД И НА ПЛАНОВЫЙ ПЕРИОД 2019 И 2020 ГОДОВ</t>
  </si>
  <si>
    <t>Перечень муниципальных гарантий, подлежащих предоставлению в 2018-2020 годах</t>
  </si>
  <si>
    <t xml:space="preserve">Перечень главных администраторов (администраторов) доходов бюджета муниципального образования Пречистинский сельсовет на 2018  год и плановый период 2019-2020 годов </t>
  </si>
  <si>
    <t xml:space="preserve">НОРМАТИВЫ ОТЧИСЛЕНИЙ ДОХОДОВ В БЮДЖЕТ МУНИЦИПАЛЬНОГО ОБРАЗОВАНИЯ ПРЕЧИСТИНСКИЙ СЕЛЬСОВЕТ НА 2018 ГОД  И НА ПЛАНОВЫЙ ПЕРИОД  2019 И 2020 ГОДОВ </t>
  </si>
  <si>
    <t>207 05030 10 1000 180</t>
  </si>
  <si>
    <t>Прочие безвозмездные поступления в бюджеты сельских поселений, по договорам СЭП</t>
  </si>
  <si>
    <t>207 05030 10 9000 180</t>
  </si>
  <si>
    <t>Безвозмездные поступления в бюджеты сельских поселений на реализацию  проектов  общественной инфраструктуры, основанных на местных инициативах</t>
  </si>
  <si>
    <t>2 19 60010 10 0000 151</t>
  </si>
  <si>
    <t>L4970</t>
  </si>
  <si>
    <t>202 49999 10 8820 151</t>
  </si>
  <si>
    <r>
      <t>Прочие межбюджетные трансферты  на софинансирование расходов по подготовке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зонах, зонах с особыми условиями использования территорий</t>
    </r>
    <r>
      <rPr>
        <sz val="14"/>
        <color theme="1"/>
        <rFont val="Times New Roman"/>
        <family val="1"/>
        <charset val="204"/>
      </rPr>
      <t>.</t>
    </r>
  </si>
  <si>
    <t>Прочие межбюджетные трансферты  на софинансирование расходов по подготовке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зонах, зонах с особыми условиями использования территорий.</t>
  </si>
  <si>
    <t xml:space="preserve">                                                                                               от 28  декабря 2017 г. №  72</t>
  </si>
  <si>
    <t xml:space="preserve">                                                                                               от 28  декабря 2017 г. № 72</t>
  </si>
  <si>
    <t>от 28  декабря 2017 г. № 72</t>
  </si>
  <si>
    <t xml:space="preserve">                 от 28 декабря 2017 г. № 72 </t>
  </si>
  <si>
    <t>28 декабря 2017 года № 72</t>
  </si>
  <si>
    <t xml:space="preserve">28 декабря 2017 года № 72 </t>
  </si>
  <si>
    <t xml:space="preserve">от 28  декабря 2017 г. № 72 </t>
  </si>
</sst>
</file>

<file path=xl/styles.xml><?xml version="1.0" encoding="utf-8"?>
<styleSheet xmlns="http://schemas.openxmlformats.org/spreadsheetml/2006/main">
  <numFmts count="12">
    <numFmt numFmtId="43" formatCode="_-* #,##0.00_р_._-;\-* #,##0.00_р_._-;_-* &quot;-&quot;??_р_._-;_-@_-"/>
    <numFmt numFmtId="164" formatCode="#,##0.00;[Red]\-#,##0.00;0.00"/>
    <numFmt numFmtId="165" formatCode="000"/>
    <numFmt numFmtId="166" formatCode="00000"/>
    <numFmt numFmtId="167" formatCode="00"/>
    <numFmt numFmtId="168" formatCode="0000000000"/>
    <numFmt numFmtId="169" formatCode="0000"/>
    <numFmt numFmtId="170" formatCode="000\.00\.000\.0"/>
    <numFmt numFmtId="171" formatCode="#,##0.00_ ;[Red]\-#,##0.00\ "/>
    <numFmt numFmtId="172" formatCode="00\ 0\ 0000;;"/>
    <numFmt numFmtId="173" formatCode="_-* #,##0.0_р_._-;\-* #,##0.0_р_._-;_-* &quot;-&quot;??_р_._-;_-@_-"/>
    <numFmt numFmtId="174" formatCode="0_ ;[Red]\-0\ "/>
  </numFmts>
  <fonts count="4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0"/>
    <xf numFmtId="0" fontId="24" fillId="0" borderId="0"/>
    <xf numFmtId="43" fontId="24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174" fontId="1" fillId="0" borderId="0" applyFont="0" applyFill="0" applyBorder="0" applyAlignment="0" applyProtection="0"/>
  </cellStyleXfs>
  <cellXfs count="62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4" xfId="1" applyNumberFormat="1" applyFont="1" applyFill="1" applyBorder="1" applyAlignment="1" applyProtection="1">
      <protection hidden="1"/>
    </xf>
    <xf numFmtId="0" fontId="4" fillId="0" borderId="10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165" fontId="5" fillId="0" borderId="12" xfId="1" applyNumberFormat="1" applyFont="1" applyFill="1" applyBorder="1" applyAlignment="1" applyProtection="1">
      <alignment horizontal="center" vertical="center"/>
      <protection hidden="1"/>
    </xf>
    <xf numFmtId="165" fontId="6" fillId="0" borderId="13" xfId="1" applyNumberFormat="1" applyFont="1" applyFill="1" applyBorder="1" applyAlignment="1" applyProtection="1">
      <alignment horizontal="center" vertical="center"/>
      <protection hidden="1"/>
    </xf>
    <xf numFmtId="166" fontId="6" fillId="0" borderId="12" xfId="1" applyNumberFormat="1" applyFont="1" applyFill="1" applyBorder="1" applyAlignment="1" applyProtection="1">
      <alignment horizontal="center" vertical="center"/>
      <protection hidden="1"/>
    </xf>
    <xf numFmtId="167" fontId="6" fillId="0" borderId="12" xfId="1" applyNumberFormat="1" applyFont="1" applyFill="1" applyBorder="1" applyAlignment="1" applyProtection="1">
      <alignment horizontal="center" vertical="center"/>
      <protection hidden="1"/>
    </xf>
    <xf numFmtId="1" fontId="6" fillId="0" borderId="12" xfId="1" applyNumberFormat="1" applyFont="1" applyFill="1" applyBorder="1" applyAlignment="1" applyProtection="1">
      <alignment horizontal="center" vertical="center"/>
      <protection hidden="1"/>
    </xf>
    <xf numFmtId="168" fontId="5" fillId="0" borderId="12" xfId="1" applyNumberFormat="1" applyFont="1" applyFill="1" applyBorder="1" applyAlignment="1" applyProtection="1">
      <alignment horizontal="center" vertical="center"/>
      <protection hidden="1"/>
    </xf>
    <xf numFmtId="167" fontId="6" fillId="0" borderId="13" xfId="1" applyNumberFormat="1" applyFont="1" applyFill="1" applyBorder="1" applyAlignment="1" applyProtection="1">
      <alignment horizontal="center" vertical="center"/>
      <protection hidden="1"/>
    </xf>
    <xf numFmtId="167" fontId="6" fillId="0" borderId="11" xfId="1" applyNumberFormat="1" applyFont="1" applyFill="1" applyBorder="1" applyAlignment="1" applyProtection="1">
      <alignment horizontal="center" vertical="center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8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170" fontId="8" fillId="2" borderId="15" xfId="1" applyNumberFormat="1" applyFont="1" applyFill="1" applyBorder="1" applyAlignment="1" applyProtection="1">
      <alignment horizontal="left" vertical="center" wrapText="1"/>
      <protection hidden="1"/>
    </xf>
    <xf numFmtId="0" fontId="3" fillId="0" borderId="10" xfId="1" applyNumberFormat="1" applyFont="1" applyFill="1" applyBorder="1" applyAlignment="1" applyProtection="1">
      <protection hidden="1"/>
    </xf>
    <xf numFmtId="165" fontId="6" fillId="0" borderId="17" xfId="1" applyNumberFormat="1" applyFont="1" applyFill="1" applyBorder="1" applyAlignment="1" applyProtection="1">
      <alignment horizontal="center" vertical="center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center" vertical="center"/>
      <protection hidden="1"/>
    </xf>
    <xf numFmtId="1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7" xfId="1" applyNumberFormat="1" applyFont="1" applyFill="1" applyBorder="1" applyAlignment="1" applyProtection="1">
      <alignment horizontal="center" vertical="center"/>
      <protection hidden="1"/>
    </xf>
    <xf numFmtId="167" fontId="6" fillId="0" borderId="16" xfId="1" applyNumberFormat="1" applyFont="1" applyFill="1" applyBorder="1" applyAlignment="1" applyProtection="1">
      <alignment horizontal="center" vertical="center"/>
      <protection hidden="1"/>
    </xf>
    <xf numFmtId="165" fontId="6" fillId="0" borderId="16" xfId="1" applyNumberFormat="1" applyFont="1" applyFill="1" applyBorder="1" applyAlignment="1" applyProtection="1">
      <alignment horizontal="center" vertical="center"/>
      <protection hidden="1"/>
    </xf>
    <xf numFmtId="169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4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6" xfId="1" applyNumberFormat="1" applyFont="1" applyFill="1" applyBorder="1" applyAlignment="1" applyProtection="1">
      <alignment horizontal="center" vertical="center"/>
      <protection hidden="1"/>
    </xf>
    <xf numFmtId="167" fontId="7" fillId="0" borderId="6" xfId="1" applyNumberFormat="1" applyFont="1" applyFill="1" applyBorder="1" applyAlignment="1" applyProtection="1">
      <alignment horizontal="center" vertical="center"/>
      <protection hidden="1"/>
    </xf>
    <xf numFmtId="167" fontId="7" fillId="0" borderId="8" xfId="1" applyNumberFormat="1" applyFont="1" applyFill="1" applyBorder="1" applyAlignment="1" applyProtection="1">
      <alignment horizontal="center" vertical="center"/>
      <protection hidden="1"/>
    </xf>
    <xf numFmtId="165" fontId="7" fillId="0" borderId="8" xfId="1" applyNumberFormat="1" applyFont="1" applyFill="1" applyBorder="1" applyAlignment="1" applyProtection="1">
      <alignment horizontal="center" vertical="center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center" vertical="center"/>
      <protection hidden="1"/>
    </xf>
    <xf numFmtId="167" fontId="6" fillId="0" borderId="6" xfId="1" applyNumberFormat="1" applyFont="1" applyFill="1" applyBorder="1" applyAlignment="1" applyProtection="1">
      <alignment horizontal="center" vertical="center"/>
      <protection hidden="1"/>
    </xf>
    <xf numFmtId="167" fontId="6" fillId="0" borderId="8" xfId="1" applyNumberFormat="1" applyFont="1" applyFill="1" applyBorder="1" applyAlignment="1" applyProtection="1">
      <alignment horizontal="center" vertical="center"/>
      <protection hidden="1"/>
    </xf>
    <xf numFmtId="165" fontId="6" fillId="0" borderId="8" xfId="1" applyNumberFormat="1" applyFont="1" applyFill="1" applyBorder="1" applyAlignment="1" applyProtection="1">
      <alignment horizontal="center" vertical="center"/>
      <protection hidden="1"/>
    </xf>
    <xf numFmtId="165" fontId="7" fillId="0" borderId="17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center" vertical="center"/>
      <protection hidden="1"/>
    </xf>
    <xf numFmtId="1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7" xfId="1" applyNumberFormat="1" applyFont="1" applyFill="1" applyBorder="1" applyAlignment="1" applyProtection="1">
      <alignment horizontal="center" vertical="center"/>
      <protection hidden="1"/>
    </xf>
    <xf numFmtId="167" fontId="7" fillId="0" borderId="16" xfId="1" applyNumberFormat="1" applyFont="1" applyFill="1" applyBorder="1" applyAlignment="1" applyProtection="1">
      <alignment horizontal="center" vertical="center"/>
      <protection hidden="1"/>
    </xf>
    <xf numFmtId="165" fontId="7" fillId="0" borderId="16" xfId="1" applyNumberFormat="1" applyFont="1" applyFill="1" applyBorder="1" applyAlignment="1" applyProtection="1">
      <alignment horizontal="center" vertical="center"/>
      <protection hidden="1"/>
    </xf>
    <xf numFmtId="165" fontId="8" fillId="0" borderId="17" xfId="1" applyNumberFormat="1" applyFont="1" applyFill="1" applyBorder="1" applyAlignment="1" applyProtection="1">
      <alignment horizontal="center" vertical="center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center" vertical="center"/>
      <protection hidden="1"/>
    </xf>
    <xf numFmtId="1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7" xfId="1" applyNumberFormat="1" applyFont="1" applyFill="1" applyBorder="1" applyAlignment="1" applyProtection="1">
      <alignment horizontal="center" vertical="center"/>
      <protection hidden="1"/>
    </xf>
    <xf numFmtId="167" fontId="8" fillId="0" borderId="16" xfId="1" applyNumberFormat="1" applyFont="1" applyFill="1" applyBorder="1" applyAlignment="1" applyProtection="1">
      <alignment horizontal="center" vertical="center"/>
      <protection hidden="1"/>
    </xf>
    <xf numFmtId="165" fontId="8" fillId="0" borderId="16" xfId="1" applyNumberFormat="1" applyFont="1" applyFill="1" applyBorder="1" applyAlignment="1" applyProtection="1">
      <alignment horizontal="center" vertical="center"/>
      <protection hidden="1"/>
    </xf>
    <xf numFmtId="0" fontId="9" fillId="0" borderId="0" xfId="1" applyNumberFormat="1" applyFont="1" applyFill="1" applyAlignment="1" applyProtection="1">
      <alignment horizontal="center" vertical="center"/>
      <protection hidden="1"/>
    </xf>
    <xf numFmtId="0" fontId="5" fillId="0" borderId="19" xfId="1" applyNumberFormat="1" applyFont="1" applyFill="1" applyBorder="1" applyAlignment="1" applyProtection="1">
      <alignment horizontal="center" vertical="center"/>
      <protection hidden="1"/>
    </xf>
    <xf numFmtId="0" fontId="5" fillId="0" borderId="20" xfId="1" applyNumberFormat="1" applyFont="1" applyFill="1" applyBorder="1" applyAlignment="1" applyProtection="1">
      <alignment horizontal="center" vertical="center"/>
      <protection hidden="1"/>
    </xf>
    <xf numFmtId="0" fontId="5" fillId="0" borderId="21" xfId="1" applyNumberFormat="1" applyFont="1" applyFill="1" applyBorder="1" applyAlignment="1" applyProtection="1">
      <alignment horizontal="center" vertical="center"/>
      <protection hidden="1"/>
    </xf>
    <xf numFmtId="0" fontId="6" fillId="0" borderId="21" xfId="1" applyNumberFormat="1" applyFont="1" applyFill="1" applyBorder="1" applyAlignment="1" applyProtection="1">
      <alignment horizontal="center" vertical="center"/>
      <protection hidden="1"/>
    </xf>
    <xf numFmtId="0" fontId="6" fillId="0" borderId="19" xfId="1" applyNumberFormat="1" applyFont="1" applyFill="1" applyBorder="1" applyAlignment="1" applyProtection="1">
      <alignment horizontal="center" vertical="center"/>
      <protection hidden="1"/>
    </xf>
    <xf numFmtId="0" fontId="7" fillId="0" borderId="19" xfId="1" applyNumberFormat="1" applyFont="1" applyFill="1" applyBorder="1" applyAlignment="1" applyProtection="1">
      <alignment horizontal="center" vertical="center"/>
      <protection hidden="1"/>
    </xf>
    <xf numFmtId="0" fontId="8" fillId="0" borderId="19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9" xfId="1" applyNumberFormat="1" applyFont="1" applyFill="1" applyBorder="1" applyAlignment="1" applyProtection="1">
      <alignment horizontal="centerContinuous" vertical="center" wrapText="1"/>
      <protection hidden="1"/>
    </xf>
    <xf numFmtId="0" fontId="10" fillId="0" borderId="20" xfId="1" applyNumberFormat="1" applyFont="1" applyFill="1" applyBorder="1" applyAlignment="1" applyProtection="1">
      <alignment horizontal="centerContinuous" vertical="center" wrapText="1"/>
      <protection hidden="1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1" xfId="1" applyNumberFormat="1" applyFont="1" applyFill="1" applyBorder="1" applyAlignment="1" applyProtection="1">
      <alignment horizontal="centerContinuous" vertical="center" wrapText="1"/>
      <protection hidden="1"/>
    </xf>
    <xf numFmtId="0" fontId="4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1" fillId="0" borderId="0" xfId="1" applyNumberFormat="1" applyFont="1" applyFill="1" applyAlignment="1" applyProtection="1">
      <alignment horizontal="left" vertical="center"/>
      <protection hidden="1"/>
    </xf>
    <xf numFmtId="0" fontId="11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0" fontId="11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left"/>
      <protection hidden="1"/>
    </xf>
    <xf numFmtId="0" fontId="11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167" fontId="6" fillId="0" borderId="0" xfId="1" applyNumberFormat="1" applyFont="1" applyFill="1" applyBorder="1" applyAlignment="1" applyProtection="1">
      <alignment horizontal="center" vertical="center"/>
      <protection hidden="1"/>
    </xf>
    <xf numFmtId="1" fontId="6" fillId="0" borderId="0" xfId="1" applyNumberFormat="1" applyFont="1" applyFill="1" applyBorder="1" applyAlignment="1" applyProtection="1">
      <alignment horizontal="center" vertical="center"/>
      <protection hidden="1"/>
    </xf>
    <xf numFmtId="166" fontId="6" fillId="0" borderId="0" xfId="1" applyNumberFormat="1" applyFont="1" applyFill="1" applyBorder="1" applyAlignment="1" applyProtection="1">
      <alignment horizontal="center" vertical="center"/>
      <protection hidden="1"/>
    </xf>
    <xf numFmtId="168" fontId="13" fillId="0" borderId="12" xfId="1" applyNumberFormat="1" applyFont="1" applyFill="1" applyBorder="1" applyAlignment="1" applyProtection="1">
      <alignment horizontal="center" vertical="center"/>
      <protection hidden="1"/>
    </xf>
    <xf numFmtId="165" fontId="13" fillId="0" borderId="12" xfId="1" applyNumberFormat="1" applyFont="1" applyFill="1" applyBorder="1" applyAlignment="1" applyProtection="1">
      <alignment horizontal="center" vertical="center"/>
      <protection hidden="1"/>
    </xf>
    <xf numFmtId="165" fontId="14" fillId="0" borderId="16" xfId="1" applyNumberFormat="1" applyFont="1" applyFill="1" applyBorder="1" applyAlignment="1" applyProtection="1">
      <alignment horizontal="center" vertical="center"/>
      <protection hidden="1"/>
    </xf>
    <xf numFmtId="167" fontId="14" fillId="0" borderId="16" xfId="1" applyNumberFormat="1" applyFont="1" applyFill="1" applyBorder="1" applyAlignment="1" applyProtection="1">
      <alignment horizontal="center" vertical="center"/>
      <protection hidden="1"/>
    </xf>
    <xf numFmtId="167" fontId="14" fillId="0" borderId="17" xfId="1" applyNumberFormat="1" applyFont="1" applyFill="1" applyBorder="1" applyAlignment="1" applyProtection="1">
      <alignment horizontal="center" vertical="center"/>
      <protection hidden="1"/>
    </xf>
    <xf numFmtId="168" fontId="15" fillId="0" borderId="12" xfId="1" applyNumberFormat="1" applyFont="1" applyFill="1" applyBorder="1" applyAlignment="1" applyProtection="1">
      <alignment horizontal="center" vertical="center"/>
      <protection hidden="1"/>
    </xf>
    <xf numFmtId="167" fontId="14" fillId="0" borderId="1" xfId="1" applyNumberFormat="1" applyFont="1" applyFill="1" applyBorder="1" applyAlignment="1" applyProtection="1">
      <alignment horizontal="center" vertical="center"/>
      <protection hidden="1"/>
    </xf>
    <xf numFmtId="1" fontId="14" fillId="0" borderId="1" xfId="1" applyNumberFormat="1" applyFont="1" applyFill="1" applyBorder="1" applyAlignment="1" applyProtection="1">
      <alignment horizontal="center" vertical="center"/>
      <protection hidden="1"/>
    </xf>
    <xf numFmtId="166" fontId="14" fillId="0" borderId="1" xfId="1" applyNumberFormat="1" applyFont="1" applyFill="1" applyBorder="1" applyAlignment="1" applyProtection="1">
      <alignment horizontal="center" vertical="center"/>
      <protection hidden="1"/>
    </xf>
    <xf numFmtId="165" fontId="14" fillId="0" borderId="17" xfId="1" applyNumberFormat="1" applyFont="1" applyFill="1" applyBorder="1" applyAlignment="1" applyProtection="1">
      <alignment horizontal="center" vertical="center"/>
      <protection hidden="1"/>
    </xf>
    <xf numFmtId="165" fontId="15" fillId="0" borderId="12" xfId="1" applyNumberFormat="1" applyFont="1" applyFill="1" applyBorder="1" applyAlignment="1" applyProtection="1">
      <alignment horizontal="center" vertical="center"/>
      <protection hidden="1"/>
    </xf>
    <xf numFmtId="165" fontId="14" fillId="0" borderId="8" xfId="1" applyNumberFormat="1" applyFont="1" applyFill="1" applyBorder="1" applyAlignment="1" applyProtection="1">
      <alignment horizontal="center" vertical="center"/>
      <protection hidden="1"/>
    </xf>
    <xf numFmtId="167" fontId="14" fillId="0" borderId="8" xfId="1" applyNumberFormat="1" applyFont="1" applyFill="1" applyBorder="1" applyAlignment="1" applyProtection="1">
      <alignment horizontal="center" vertical="center"/>
      <protection hidden="1"/>
    </xf>
    <xf numFmtId="167" fontId="14" fillId="0" borderId="6" xfId="1" applyNumberFormat="1" applyFont="1" applyFill="1" applyBorder="1" applyAlignment="1" applyProtection="1">
      <alignment horizontal="center" vertical="center"/>
      <protection hidden="1"/>
    </xf>
    <xf numFmtId="165" fontId="14" fillId="0" borderId="6" xfId="1" applyNumberFormat="1" applyFont="1" applyFill="1" applyBorder="1" applyAlignment="1" applyProtection="1">
      <alignment horizontal="center" vertical="center"/>
      <protection hidden="1"/>
    </xf>
    <xf numFmtId="169" fontId="12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12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12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11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11" xfId="1" applyNumberFormat="1" applyFont="1" applyFill="1" applyBorder="1" applyAlignment="1" applyProtection="1">
      <alignment horizontal="center" vertical="center"/>
      <protection hidden="1"/>
    </xf>
    <xf numFmtId="167" fontId="12" fillId="0" borderId="11" xfId="1" applyNumberFormat="1" applyFont="1" applyFill="1" applyBorder="1" applyAlignment="1" applyProtection="1">
      <alignment horizontal="center" vertical="center"/>
      <protection hidden="1"/>
    </xf>
    <xf numFmtId="167" fontId="12" fillId="0" borderId="13" xfId="1" applyNumberFormat="1" applyFont="1" applyFill="1" applyBorder="1" applyAlignment="1" applyProtection="1">
      <alignment horizontal="center" vertical="center"/>
      <protection hidden="1"/>
    </xf>
    <xf numFmtId="167" fontId="12" fillId="0" borderId="12" xfId="1" applyNumberFormat="1" applyFont="1" applyFill="1" applyBorder="1" applyAlignment="1" applyProtection="1">
      <alignment horizontal="center" vertical="center"/>
      <protection hidden="1"/>
    </xf>
    <xf numFmtId="1" fontId="12" fillId="0" borderId="12" xfId="1" applyNumberFormat="1" applyFont="1" applyFill="1" applyBorder="1" applyAlignment="1" applyProtection="1">
      <alignment horizontal="center" vertical="center"/>
      <protection hidden="1"/>
    </xf>
    <xf numFmtId="166" fontId="12" fillId="0" borderId="12" xfId="1" applyNumberFormat="1" applyFont="1" applyFill="1" applyBorder="1" applyAlignment="1" applyProtection="1">
      <alignment horizontal="center" vertical="center"/>
      <protection hidden="1"/>
    </xf>
    <xf numFmtId="165" fontId="12" fillId="0" borderId="13" xfId="1" applyNumberFormat="1" applyFont="1" applyFill="1" applyBorder="1" applyAlignment="1" applyProtection="1">
      <alignment horizontal="center" vertical="center"/>
      <protection hidden="1"/>
    </xf>
    <xf numFmtId="165" fontId="12" fillId="0" borderId="14" xfId="1" applyNumberFormat="1" applyFont="1" applyFill="1" applyBorder="1" applyAlignment="1" applyProtection="1">
      <alignment horizontal="center" vertical="center"/>
      <protection hidden="1"/>
    </xf>
    <xf numFmtId="167" fontId="12" fillId="0" borderId="14" xfId="1" applyNumberFormat="1" applyFont="1" applyFill="1" applyBorder="1" applyAlignment="1" applyProtection="1">
      <alignment horizontal="center" vertical="center"/>
      <protection hidden="1"/>
    </xf>
    <xf numFmtId="167" fontId="12" fillId="0" borderId="7" xfId="1" applyNumberFormat="1" applyFont="1" applyFill="1" applyBorder="1" applyAlignment="1" applyProtection="1">
      <alignment horizontal="center" vertical="center"/>
      <protection hidden="1"/>
    </xf>
    <xf numFmtId="168" fontId="13" fillId="0" borderId="2" xfId="1" applyNumberFormat="1" applyFont="1" applyFill="1" applyBorder="1" applyAlignment="1" applyProtection="1">
      <alignment horizontal="center" vertical="center"/>
      <protection hidden="1"/>
    </xf>
    <xf numFmtId="167" fontId="12" fillId="0" borderId="2" xfId="1" applyNumberFormat="1" applyFont="1" applyFill="1" applyBorder="1" applyAlignment="1" applyProtection="1">
      <alignment horizontal="center" vertical="center"/>
      <protection hidden="1"/>
    </xf>
    <xf numFmtId="1" fontId="12" fillId="0" borderId="2" xfId="1" applyNumberFormat="1" applyFont="1" applyFill="1" applyBorder="1" applyAlignment="1" applyProtection="1">
      <alignment horizontal="center" vertical="center"/>
      <protection hidden="1"/>
    </xf>
    <xf numFmtId="166" fontId="12" fillId="0" borderId="2" xfId="1" applyNumberFormat="1" applyFont="1" applyFill="1" applyBorder="1" applyAlignment="1" applyProtection="1">
      <alignment horizontal="center" vertical="center"/>
      <protection hidden="1"/>
    </xf>
    <xf numFmtId="165" fontId="12" fillId="0" borderId="7" xfId="1" applyNumberFormat="1" applyFont="1" applyFill="1" applyBorder="1" applyAlignment="1" applyProtection="1">
      <alignment horizontal="center" vertical="center"/>
      <protection hidden="1"/>
    </xf>
    <xf numFmtId="165" fontId="13" fillId="0" borderId="2" xfId="1" applyNumberFormat="1" applyFont="1" applyFill="1" applyBorder="1" applyAlignment="1" applyProtection="1">
      <alignment horizontal="center" vertical="center"/>
      <protection hidden="1"/>
    </xf>
    <xf numFmtId="0" fontId="16" fillId="0" borderId="9" xfId="1" applyNumberFormat="1" applyFont="1" applyFill="1" applyBorder="1" applyAlignment="1" applyProtection="1">
      <protection hidden="1"/>
    </xf>
    <xf numFmtId="0" fontId="4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/>
      <protection hidden="1"/>
    </xf>
    <xf numFmtId="165" fontId="8" fillId="0" borderId="29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5" xfId="1" applyNumberFormat="1" applyFont="1" applyFill="1" applyBorder="1" applyAlignment="1" applyProtection="1">
      <alignment horizontal="left" vertical="center" wrapText="1"/>
      <protection hidden="1"/>
    </xf>
    <xf numFmtId="167" fontId="14" fillId="0" borderId="0" xfId="1" applyNumberFormat="1" applyFont="1" applyFill="1" applyBorder="1" applyAlignment="1" applyProtection="1">
      <alignment horizontal="center" vertical="center"/>
      <protection hidden="1"/>
    </xf>
    <xf numFmtId="1" fontId="14" fillId="0" borderId="0" xfId="1" applyNumberFormat="1" applyFont="1" applyFill="1" applyBorder="1" applyAlignment="1" applyProtection="1">
      <alignment horizontal="center" vertical="center"/>
      <protection hidden="1"/>
    </xf>
    <xf numFmtId="166" fontId="14" fillId="0" borderId="0" xfId="1" applyNumberFormat="1" applyFont="1" applyFill="1" applyBorder="1" applyAlignment="1" applyProtection="1">
      <alignment horizontal="center" vertical="center"/>
      <protection hidden="1"/>
    </xf>
    <xf numFmtId="167" fontId="7" fillId="0" borderId="0" xfId="1" applyNumberFormat="1" applyFont="1" applyFill="1" applyBorder="1" applyAlignment="1" applyProtection="1">
      <alignment horizontal="center" vertical="center"/>
      <protection hidden="1"/>
    </xf>
    <xf numFmtId="1" fontId="7" fillId="0" borderId="0" xfId="1" applyNumberFormat="1" applyFont="1" applyFill="1" applyBorder="1" applyAlignment="1" applyProtection="1">
      <alignment horizontal="center" vertical="center"/>
      <protection hidden="1"/>
    </xf>
    <xf numFmtId="166" fontId="7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30" xfId="1" applyNumberFormat="1" applyFont="1" applyFill="1" applyBorder="1" applyAlignment="1" applyProtection="1">
      <protection hidden="1"/>
    </xf>
    <xf numFmtId="0" fontId="16" fillId="0" borderId="3" xfId="1" applyNumberFormat="1" applyFont="1" applyFill="1" applyBorder="1" applyAlignment="1" applyProtection="1">
      <protection hidden="1"/>
    </xf>
    <xf numFmtId="171" fontId="8" fillId="0" borderId="16" xfId="1" applyNumberFormat="1" applyFont="1" applyFill="1" applyBorder="1" applyAlignment="1" applyProtection="1">
      <alignment horizontal="right" vertical="center"/>
      <protection hidden="1"/>
    </xf>
    <xf numFmtId="171" fontId="8" fillId="0" borderId="28" xfId="1" applyNumberFormat="1" applyFont="1" applyFill="1" applyBorder="1" applyAlignment="1" applyProtection="1">
      <alignment horizontal="right" vertical="center"/>
      <protection hidden="1"/>
    </xf>
    <xf numFmtId="171" fontId="7" fillId="0" borderId="16" xfId="1" applyNumberFormat="1" applyFont="1" applyFill="1" applyBorder="1" applyAlignment="1" applyProtection="1">
      <alignment horizontal="right" vertical="center"/>
      <protection hidden="1"/>
    </xf>
    <xf numFmtId="171" fontId="7" fillId="0" borderId="28" xfId="1" applyNumberFormat="1" applyFont="1" applyFill="1" applyBorder="1" applyAlignment="1" applyProtection="1">
      <alignment horizontal="right" vertical="center"/>
      <protection hidden="1"/>
    </xf>
    <xf numFmtId="171" fontId="14" fillId="0" borderId="16" xfId="1" applyNumberFormat="1" applyFont="1" applyFill="1" applyBorder="1" applyAlignment="1" applyProtection="1">
      <alignment horizontal="right" vertical="center"/>
      <protection hidden="1"/>
    </xf>
    <xf numFmtId="171" fontId="14" fillId="0" borderId="28" xfId="1" applyNumberFormat="1" applyFont="1" applyFill="1" applyBorder="1" applyAlignment="1" applyProtection="1">
      <alignment horizontal="right" vertical="center"/>
      <protection hidden="1"/>
    </xf>
    <xf numFmtId="171" fontId="6" fillId="0" borderId="16" xfId="1" applyNumberFormat="1" applyFont="1" applyFill="1" applyBorder="1" applyAlignment="1" applyProtection="1">
      <alignment horizontal="right" vertical="center"/>
      <protection hidden="1"/>
    </xf>
    <xf numFmtId="171" fontId="6" fillId="0" borderId="28" xfId="1" applyNumberFormat="1" applyFont="1" applyFill="1" applyBorder="1" applyAlignment="1" applyProtection="1">
      <alignment horizontal="right" vertical="center"/>
      <protection hidden="1"/>
    </xf>
    <xf numFmtId="171" fontId="6" fillId="3" borderId="11" xfId="1" applyNumberFormat="1" applyFont="1" applyFill="1" applyBorder="1" applyAlignment="1" applyProtection="1">
      <alignment horizontal="right" vertical="center"/>
      <protection hidden="1"/>
    </xf>
    <xf numFmtId="171" fontId="6" fillId="3" borderId="22" xfId="1" applyNumberFormat="1" applyFont="1" applyFill="1" applyBorder="1" applyAlignment="1" applyProtection="1">
      <alignment horizontal="right" vertical="center"/>
      <protection hidden="1"/>
    </xf>
    <xf numFmtId="171" fontId="6" fillId="3" borderId="16" xfId="1" applyNumberFormat="1" applyFont="1" applyFill="1" applyBorder="1" applyAlignment="1" applyProtection="1">
      <alignment horizontal="right" vertical="center"/>
      <protection hidden="1"/>
    </xf>
    <xf numFmtId="171" fontId="6" fillId="3" borderId="28" xfId="1" applyNumberFormat="1" applyFont="1" applyFill="1" applyBorder="1" applyAlignment="1" applyProtection="1">
      <alignment horizontal="right" vertical="center"/>
      <protection hidden="1"/>
    </xf>
    <xf numFmtId="171" fontId="7" fillId="0" borderId="8" xfId="1" applyNumberFormat="1" applyFont="1" applyFill="1" applyBorder="1" applyAlignment="1" applyProtection="1">
      <alignment horizontal="right" vertical="center"/>
      <protection hidden="1"/>
    </xf>
    <xf numFmtId="171" fontId="7" fillId="0" borderId="5" xfId="1" applyNumberFormat="1" applyFont="1" applyFill="1" applyBorder="1" applyAlignment="1" applyProtection="1">
      <alignment horizontal="right" vertical="center"/>
      <protection hidden="1"/>
    </xf>
    <xf numFmtId="171" fontId="6" fillId="0" borderId="8" xfId="1" applyNumberFormat="1" applyFont="1" applyFill="1" applyBorder="1" applyAlignment="1" applyProtection="1">
      <alignment horizontal="right" vertical="center"/>
      <protection hidden="1"/>
    </xf>
    <xf numFmtId="171" fontId="6" fillId="0" borderId="5" xfId="1" applyNumberFormat="1" applyFont="1" applyFill="1" applyBorder="1" applyAlignment="1" applyProtection="1">
      <alignment horizontal="right" vertical="center"/>
      <protection hidden="1"/>
    </xf>
    <xf numFmtId="171" fontId="12" fillId="0" borderId="16" xfId="1" applyNumberFormat="1" applyFont="1" applyFill="1" applyBorder="1" applyAlignment="1" applyProtection="1">
      <alignment horizontal="right" vertical="center"/>
      <protection hidden="1"/>
    </xf>
    <xf numFmtId="171" fontId="12" fillId="0" borderId="28" xfId="1" applyNumberFormat="1" applyFont="1" applyFill="1" applyBorder="1" applyAlignment="1" applyProtection="1">
      <alignment horizontal="right" vertical="center"/>
      <protection hidden="1"/>
    </xf>
    <xf numFmtId="171" fontId="14" fillId="0" borderId="8" xfId="1" applyNumberFormat="1" applyFont="1" applyFill="1" applyBorder="1" applyAlignment="1" applyProtection="1">
      <alignment horizontal="right" vertical="center"/>
      <protection hidden="1"/>
    </xf>
    <xf numFmtId="171" fontId="14" fillId="0" borderId="5" xfId="1" applyNumberFormat="1" applyFont="1" applyFill="1" applyBorder="1" applyAlignment="1" applyProtection="1">
      <alignment horizontal="right" vertical="center"/>
      <protection hidden="1"/>
    </xf>
    <xf numFmtId="171" fontId="12" fillId="4" borderId="11" xfId="1" applyNumberFormat="1" applyFont="1" applyFill="1" applyBorder="1" applyAlignment="1" applyProtection="1">
      <alignment horizontal="right" vertical="center"/>
      <protection hidden="1"/>
    </xf>
    <xf numFmtId="171" fontId="12" fillId="4" borderId="22" xfId="1" applyNumberFormat="1" applyFont="1" applyFill="1" applyBorder="1" applyAlignment="1" applyProtection="1">
      <alignment horizontal="right" vertical="center"/>
      <protection hidden="1"/>
    </xf>
    <xf numFmtId="171" fontId="12" fillId="0" borderId="14" xfId="1" applyNumberFormat="1" applyFont="1" applyFill="1" applyBorder="1" applyAlignment="1" applyProtection="1">
      <alignment horizontal="right" vertical="center"/>
      <protection hidden="1"/>
    </xf>
    <xf numFmtId="171" fontId="12" fillId="0" borderId="23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4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32" xfId="1" applyNumberFormat="1" applyFont="1" applyFill="1" applyBorder="1" applyAlignment="1" applyProtection="1">
      <alignment horizontal="center" vertical="center"/>
      <protection hidden="1"/>
    </xf>
    <xf numFmtId="0" fontId="17" fillId="0" borderId="19" xfId="1" applyNumberFormat="1" applyFont="1" applyFill="1" applyBorder="1" applyAlignment="1" applyProtection="1">
      <alignment horizontal="center" vertical="center"/>
      <protection hidden="1"/>
    </xf>
    <xf numFmtId="0" fontId="17" fillId="0" borderId="21" xfId="1" applyNumberFormat="1" applyFont="1" applyFill="1" applyBorder="1" applyAlignment="1" applyProtection="1">
      <alignment horizontal="center" vertical="center"/>
      <protection hidden="1"/>
    </xf>
    <xf numFmtId="0" fontId="17" fillId="0" borderId="20" xfId="1" applyNumberFormat="1" applyFont="1" applyFill="1" applyBorder="1" applyAlignment="1" applyProtection="1">
      <alignment horizontal="center" vertical="center"/>
      <protection hidden="1"/>
    </xf>
    <xf numFmtId="170" fontId="6" fillId="0" borderId="33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34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36" xfId="1" applyNumberFormat="1" applyFont="1" applyFill="1" applyBorder="1" applyAlignment="1" applyProtection="1">
      <alignment horizontal="center" vertical="center"/>
      <protection hidden="1"/>
    </xf>
    <xf numFmtId="167" fontId="7" fillId="0" borderId="37" xfId="1" applyNumberFormat="1" applyFont="1" applyFill="1" applyBorder="1" applyAlignment="1" applyProtection="1">
      <alignment horizontal="center" vertical="center"/>
      <protection hidden="1"/>
    </xf>
    <xf numFmtId="168" fontId="6" fillId="0" borderId="38" xfId="1" applyNumberFormat="1" applyFont="1" applyFill="1" applyBorder="1" applyAlignment="1" applyProtection="1">
      <alignment horizontal="center" vertical="center"/>
      <protection hidden="1"/>
    </xf>
    <xf numFmtId="167" fontId="6" fillId="0" borderId="37" xfId="1" applyNumberFormat="1" applyFont="1" applyFill="1" applyBorder="1" applyAlignment="1" applyProtection="1">
      <alignment horizontal="center" vertical="center"/>
      <protection hidden="1"/>
    </xf>
    <xf numFmtId="1" fontId="6" fillId="0" borderId="37" xfId="1" applyNumberFormat="1" applyFont="1" applyFill="1" applyBorder="1" applyAlignment="1" applyProtection="1">
      <alignment horizontal="center" vertical="center"/>
      <protection hidden="1"/>
    </xf>
    <xf numFmtId="166" fontId="6" fillId="0" borderId="36" xfId="1" applyNumberFormat="1" applyFont="1" applyFill="1" applyBorder="1" applyAlignment="1" applyProtection="1">
      <alignment horizontal="center" vertical="center"/>
      <protection hidden="1"/>
    </xf>
    <xf numFmtId="0" fontId="3" fillId="0" borderId="40" xfId="1" applyNumberFormat="1" applyFont="1" applyFill="1" applyBorder="1" applyAlignment="1" applyProtection="1">
      <alignment horizontal="right" vertical="center"/>
      <protection hidden="1"/>
    </xf>
    <xf numFmtId="0" fontId="1" fillId="0" borderId="26" xfId="1" applyNumberFormat="1" applyFont="1" applyFill="1" applyBorder="1" applyAlignment="1" applyProtection="1">
      <protection hidden="1"/>
    </xf>
    <xf numFmtId="170" fontId="6" fillId="0" borderId="4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5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42" xfId="1" applyNumberFormat="1" applyFont="1" applyFill="1" applyBorder="1" applyAlignment="1" applyProtection="1">
      <alignment horizontal="center" vertical="center"/>
      <protection hidden="1"/>
    </xf>
    <xf numFmtId="1" fontId="6" fillId="0" borderId="13" xfId="1" applyNumberFormat="1" applyFont="1" applyFill="1" applyBorder="1" applyAlignment="1" applyProtection="1">
      <alignment horizontal="center" vertical="center"/>
      <protection hidden="1"/>
    </xf>
    <xf numFmtId="166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3" fillId="0" borderId="43" xfId="1" applyNumberFormat="1" applyFont="1" applyFill="1" applyBorder="1" applyAlignment="1" applyProtection="1">
      <alignment horizontal="right" vertical="center"/>
      <protection hidden="1"/>
    </xf>
    <xf numFmtId="165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11" xfId="1" applyNumberFormat="1" applyFont="1" applyFill="1" applyBorder="1" applyAlignment="1" applyProtection="1">
      <alignment horizontal="center" vertical="center"/>
      <protection hidden="1"/>
    </xf>
    <xf numFmtId="167" fontId="7" fillId="0" borderId="13" xfId="1" applyNumberFormat="1" applyFont="1" applyFill="1" applyBorder="1" applyAlignment="1" applyProtection="1">
      <alignment horizontal="center" vertical="center"/>
      <protection hidden="1"/>
    </xf>
    <xf numFmtId="0" fontId="6" fillId="0" borderId="4" xfId="1" applyNumberFormat="1" applyFont="1" applyFill="1" applyBorder="1" applyAlignment="1" applyProtection="1">
      <protection hidden="1"/>
    </xf>
    <xf numFmtId="0" fontId="6" fillId="0" borderId="44" xfId="1" applyNumberFormat="1" applyFont="1" applyFill="1" applyBorder="1" applyAlignment="1" applyProtection="1">
      <protection hidden="1"/>
    </xf>
    <xf numFmtId="0" fontId="18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4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Fill="1" applyBorder="1" applyAlignment="1" applyProtection="1">
      <alignment horizontal="centerContinuous" vertical="top"/>
      <protection hidden="1"/>
    </xf>
    <xf numFmtId="0" fontId="6" fillId="0" borderId="0" xfId="1" applyNumberFormat="1" applyFont="1" applyFill="1" applyBorder="1" applyAlignment="1" applyProtection="1">
      <alignment horizontal="right"/>
      <protection hidden="1"/>
    </xf>
    <xf numFmtId="0" fontId="6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30" xfId="1" applyNumberFormat="1" applyFont="1" applyFill="1" applyBorder="1" applyAlignment="1" applyProtection="1">
      <protection hidden="1"/>
    </xf>
    <xf numFmtId="0" fontId="6" fillId="0" borderId="45" xfId="1" applyNumberFormat="1" applyFont="1" applyFill="1" applyBorder="1" applyAlignment="1" applyProtection="1">
      <protection hidden="1"/>
    </xf>
    <xf numFmtId="168" fontId="6" fillId="0" borderId="18" xfId="1" applyNumberFormat="1" applyFont="1" applyFill="1" applyBorder="1" applyAlignment="1" applyProtection="1">
      <alignment horizontal="center" vertical="center"/>
      <protection hidden="1"/>
    </xf>
    <xf numFmtId="1" fontId="6" fillId="0" borderId="17" xfId="1" applyNumberFormat="1" applyFont="1" applyFill="1" applyBorder="1" applyAlignment="1" applyProtection="1">
      <alignment horizontal="center" vertical="center"/>
      <protection hidden="1"/>
    </xf>
    <xf numFmtId="166" fontId="6" fillId="0" borderId="16" xfId="1" applyNumberFormat="1" applyFont="1" applyFill="1" applyBorder="1" applyAlignment="1" applyProtection="1">
      <alignment horizontal="center" vertical="center"/>
      <protection hidden="1"/>
    </xf>
    <xf numFmtId="168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7" xfId="1" applyNumberFormat="1" applyFont="1" applyFill="1" applyBorder="1" applyAlignment="1" applyProtection="1">
      <alignment horizontal="center" vertical="center"/>
      <protection hidden="1"/>
    </xf>
    <xf numFmtId="0" fontId="7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0" xfId="1" applyNumberFormat="1" applyFont="1" applyFill="1" applyBorder="1" applyAlignment="1" applyProtection="1">
      <alignment horizontal="center" vertical="center"/>
      <protection hidden="1"/>
    </xf>
    <xf numFmtId="0" fontId="7" fillId="0" borderId="21" xfId="1" applyNumberFormat="1" applyFont="1" applyFill="1" applyBorder="1" applyAlignment="1" applyProtection="1">
      <alignment horizontal="center" vertical="center"/>
      <protection hidden="1"/>
    </xf>
    <xf numFmtId="0" fontId="7" fillId="0" borderId="20" xfId="1" applyNumberFormat="1" applyFont="1" applyFill="1" applyBorder="1" applyAlignment="1" applyProtection="1">
      <alignment horizontal="center" vertical="center"/>
      <protection hidden="1"/>
    </xf>
    <xf numFmtId="0" fontId="6" fillId="0" borderId="19" xfId="1" applyNumberFormat="1" applyFont="1" applyFill="1" applyBorder="1" applyAlignment="1" applyProtection="1">
      <alignment horizontal="center" vertical="center"/>
      <protection hidden="1"/>
    </xf>
    <xf numFmtId="0" fontId="6" fillId="0" borderId="20" xfId="1" applyNumberFormat="1" applyFont="1" applyFill="1" applyBorder="1" applyAlignment="1" applyProtection="1">
      <alignment horizontal="center" vertical="center"/>
      <protection hidden="1"/>
    </xf>
    <xf numFmtId="170" fontId="7" fillId="0" borderId="15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2" xfId="1" applyNumberFormat="1" applyFont="1" applyFill="1" applyBorder="1" applyAlignment="1" applyProtection="1">
      <alignment horizontal="center" vertical="center"/>
      <protection hidden="1"/>
    </xf>
    <xf numFmtId="165" fontId="6" fillId="0" borderId="12" xfId="1" applyNumberFormat="1" applyFont="1" applyFill="1" applyBorder="1" applyAlignment="1" applyProtection="1">
      <alignment horizontal="center" vertical="center"/>
      <protection hidden="1"/>
    </xf>
    <xf numFmtId="169" fontId="8" fillId="0" borderId="14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2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0" xfId="1" applyNumberFormat="1" applyFont="1" applyFill="1" applyAlignment="1" applyProtection="1">
      <alignment horizontal="center" vertical="center"/>
      <protection hidden="1"/>
    </xf>
    <xf numFmtId="1" fontId="7" fillId="0" borderId="0" xfId="1" applyNumberFormat="1" applyFont="1" applyFill="1" applyAlignment="1" applyProtection="1">
      <alignment horizontal="center" vertical="center"/>
      <protection hidden="1"/>
    </xf>
    <xf numFmtId="0" fontId="20" fillId="0" borderId="50" xfId="1" applyNumberFormat="1" applyFont="1" applyFill="1" applyBorder="1" applyAlignment="1" applyProtection="1">
      <alignment horizontal="centerContinuous"/>
      <protection hidden="1"/>
    </xf>
    <xf numFmtId="0" fontId="20" fillId="0" borderId="51" xfId="1" applyNumberFormat="1" applyFont="1" applyFill="1" applyBorder="1" applyAlignment="1" applyProtection="1">
      <alignment horizontal="centerContinuous"/>
      <protection hidden="1"/>
    </xf>
    <xf numFmtId="0" fontId="20" fillId="0" borderId="9" xfId="1" applyNumberFormat="1" applyFont="1" applyFill="1" applyBorder="1" applyAlignment="1" applyProtection="1">
      <alignment horizontal="centerContinuous"/>
      <protection hidden="1"/>
    </xf>
    <xf numFmtId="0" fontId="7" fillId="0" borderId="44" xfId="1" applyNumberFormat="1" applyFont="1" applyFill="1" applyBorder="1" applyAlignment="1" applyProtection="1">
      <protection hidden="1"/>
    </xf>
    <xf numFmtId="0" fontId="1" fillId="0" borderId="13" xfId="1" applyBorder="1"/>
    <xf numFmtId="0" fontId="1" fillId="0" borderId="11" xfId="1" applyBorder="1"/>
    <xf numFmtId="0" fontId="1" fillId="0" borderId="42" xfId="1" applyBorder="1"/>
    <xf numFmtId="0" fontId="1" fillId="0" borderId="16" xfId="1" applyBorder="1"/>
    <xf numFmtId="0" fontId="1" fillId="0" borderId="1" xfId="1" applyBorder="1"/>
    <xf numFmtId="0" fontId="1" fillId="0" borderId="18" xfId="1" applyBorder="1"/>
    <xf numFmtId="169" fontId="7" fillId="0" borderId="16" xfId="1" applyNumberFormat="1" applyFont="1" applyFill="1" applyBorder="1" applyAlignment="1" applyProtection="1">
      <alignment vertical="center" wrapText="1"/>
      <protection hidden="1"/>
    </xf>
    <xf numFmtId="169" fontId="7" fillId="0" borderId="1" xfId="1" applyNumberFormat="1" applyFont="1" applyFill="1" applyBorder="1" applyAlignment="1" applyProtection="1">
      <alignment vertical="center" wrapText="1"/>
      <protection hidden="1"/>
    </xf>
    <xf numFmtId="169" fontId="7" fillId="0" borderId="18" xfId="1" applyNumberFormat="1" applyFont="1" applyFill="1" applyBorder="1" applyAlignment="1" applyProtection="1">
      <alignment vertical="center" wrapText="1"/>
      <protection hidden="1"/>
    </xf>
    <xf numFmtId="165" fontId="6" fillId="3" borderId="13" xfId="1" applyNumberFormat="1" applyFont="1" applyFill="1" applyBorder="1" applyAlignment="1" applyProtection="1">
      <alignment horizontal="center" vertical="center"/>
      <protection hidden="1"/>
    </xf>
    <xf numFmtId="165" fontId="6" fillId="3" borderId="17" xfId="1" applyNumberFormat="1" applyFont="1" applyFill="1" applyBorder="1" applyAlignment="1" applyProtection="1">
      <alignment horizontal="center" vertical="center"/>
      <protection hidden="1"/>
    </xf>
    <xf numFmtId="0" fontId="13" fillId="0" borderId="13" xfId="1" applyFont="1" applyBorder="1"/>
    <xf numFmtId="168" fontId="14" fillId="0" borderId="12" xfId="1" applyNumberFormat="1" applyFont="1" applyFill="1" applyBorder="1" applyAlignment="1" applyProtection="1">
      <alignment horizontal="center" vertical="center"/>
      <protection hidden="1"/>
    </xf>
    <xf numFmtId="165" fontId="14" fillId="0" borderId="12" xfId="1" applyNumberFormat="1" applyFont="1" applyFill="1" applyBorder="1" applyAlignment="1" applyProtection="1">
      <alignment horizontal="center" vertical="center"/>
      <protection hidden="1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6" fillId="0" borderId="13" xfId="1" applyNumberFormat="1" applyFont="1" applyFill="1" applyBorder="1" applyAlignment="1" applyProtection="1">
      <alignment horizontal="center" vertical="center"/>
      <protection hidden="1"/>
    </xf>
    <xf numFmtId="165" fontId="7" fillId="0" borderId="13" xfId="1" applyNumberFormat="1" applyFont="1" applyFill="1" applyBorder="1" applyAlignment="1" applyProtection="1">
      <alignment horizontal="center" vertical="center"/>
      <protection hidden="1"/>
    </xf>
    <xf numFmtId="168" fontId="12" fillId="0" borderId="12" xfId="1" applyNumberFormat="1" applyFont="1" applyFill="1" applyBorder="1" applyAlignment="1" applyProtection="1">
      <alignment horizontal="center" vertical="center"/>
      <protection hidden="1"/>
    </xf>
    <xf numFmtId="165" fontId="12" fillId="0" borderId="12" xfId="1" applyNumberFormat="1" applyFont="1" applyFill="1" applyBorder="1" applyAlignment="1" applyProtection="1">
      <alignment horizontal="center" vertical="center"/>
      <protection hidden="1"/>
    </xf>
    <xf numFmtId="0" fontId="7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44" xfId="1" applyNumberFormat="1" applyFont="1" applyFill="1" applyBorder="1" applyAlignment="1" applyProtection="1">
      <alignment horizontal="centerContinuous"/>
      <protection hidden="1"/>
    </xf>
    <xf numFmtId="169" fontId="7" fillId="0" borderId="29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26" xfId="1" applyNumberFormat="1" applyFont="1" applyFill="1" applyBorder="1" applyAlignment="1" applyProtection="1">
      <alignment horizontal="left" vertical="center" wrapText="1"/>
      <protection hidden="1"/>
    </xf>
    <xf numFmtId="0" fontId="1" fillId="0" borderId="26" xfId="1" applyBorder="1"/>
    <xf numFmtId="0" fontId="1" fillId="0" borderId="0" xfId="1" applyBorder="1"/>
    <xf numFmtId="4" fontId="7" fillId="0" borderId="16" xfId="1" applyNumberFormat="1" applyFont="1" applyFill="1" applyBorder="1" applyAlignment="1" applyProtection="1">
      <alignment horizontal="right" vertical="center"/>
      <protection hidden="1"/>
    </xf>
    <xf numFmtId="4" fontId="7" fillId="0" borderId="28" xfId="1" applyNumberFormat="1" applyFont="1" applyFill="1" applyBorder="1" applyAlignment="1" applyProtection="1">
      <alignment horizontal="right" vertical="center"/>
      <protection hidden="1"/>
    </xf>
    <xf numFmtId="4" fontId="14" fillId="0" borderId="16" xfId="1" applyNumberFormat="1" applyFont="1" applyFill="1" applyBorder="1" applyAlignment="1" applyProtection="1">
      <alignment horizontal="right" vertical="center"/>
      <protection hidden="1"/>
    </xf>
    <xf numFmtId="4" fontId="14" fillId="0" borderId="28" xfId="1" applyNumberFormat="1" applyFont="1" applyFill="1" applyBorder="1" applyAlignment="1" applyProtection="1">
      <alignment horizontal="right" vertical="center"/>
      <protection hidden="1"/>
    </xf>
    <xf numFmtId="4" fontId="6" fillId="0" borderId="16" xfId="1" applyNumberFormat="1" applyFont="1" applyFill="1" applyBorder="1" applyAlignment="1" applyProtection="1">
      <alignment horizontal="right" vertical="center"/>
      <protection hidden="1"/>
    </xf>
    <xf numFmtId="4" fontId="6" fillId="0" borderId="28" xfId="1" applyNumberFormat="1" applyFont="1" applyFill="1" applyBorder="1" applyAlignment="1" applyProtection="1">
      <alignment horizontal="right" vertical="center"/>
      <protection hidden="1"/>
    </xf>
    <xf numFmtId="4" fontId="6" fillId="3" borderId="11" xfId="1" applyNumberFormat="1" applyFont="1" applyFill="1" applyBorder="1" applyAlignment="1" applyProtection="1">
      <alignment horizontal="right" vertical="center"/>
      <protection hidden="1"/>
    </xf>
    <xf numFmtId="4" fontId="6" fillId="3" borderId="22" xfId="1" applyNumberFormat="1" applyFont="1" applyFill="1" applyBorder="1" applyAlignment="1" applyProtection="1">
      <alignment horizontal="right" vertical="center"/>
      <protection hidden="1"/>
    </xf>
    <xf numFmtId="4" fontId="14" fillId="0" borderId="8" xfId="1" applyNumberFormat="1" applyFont="1" applyFill="1" applyBorder="1" applyAlignment="1" applyProtection="1">
      <alignment horizontal="right" vertical="center"/>
      <protection hidden="1"/>
    </xf>
    <xf numFmtId="4" fontId="14" fillId="0" borderId="5" xfId="1" applyNumberFormat="1" applyFont="1" applyFill="1" applyBorder="1" applyAlignment="1" applyProtection="1">
      <alignment horizontal="right" vertical="center"/>
      <protection hidden="1"/>
    </xf>
    <xf numFmtId="4" fontId="6" fillId="3" borderId="16" xfId="1" applyNumberFormat="1" applyFont="1" applyFill="1" applyBorder="1" applyAlignment="1" applyProtection="1">
      <alignment horizontal="right" vertical="center"/>
      <protection hidden="1"/>
    </xf>
    <xf numFmtId="4" fontId="6" fillId="3" borderId="28" xfId="1" applyNumberFormat="1" applyFont="1" applyFill="1" applyBorder="1" applyAlignment="1" applyProtection="1">
      <alignment horizontal="right" vertical="center"/>
      <protection hidden="1"/>
    </xf>
    <xf numFmtId="4" fontId="7" fillId="0" borderId="8" xfId="1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Fill="1" applyBorder="1" applyAlignment="1" applyProtection="1">
      <alignment horizontal="right" vertical="center"/>
      <protection hidden="1"/>
    </xf>
    <xf numFmtId="4" fontId="12" fillId="0" borderId="16" xfId="1" applyNumberFormat="1" applyFont="1" applyFill="1" applyBorder="1" applyAlignment="1" applyProtection="1">
      <alignment horizontal="right" vertical="center"/>
      <protection hidden="1"/>
    </xf>
    <xf numFmtId="4" fontId="12" fillId="0" borderId="28" xfId="1" applyNumberFormat="1" applyFont="1" applyFill="1" applyBorder="1" applyAlignment="1" applyProtection="1">
      <alignment horizontal="right" vertical="center"/>
      <protection hidden="1"/>
    </xf>
    <xf numFmtId="4" fontId="6" fillId="0" borderId="8" xfId="1" applyNumberFormat="1" applyFont="1" applyFill="1" applyBorder="1" applyAlignment="1" applyProtection="1">
      <alignment horizontal="right" vertical="center"/>
      <protection hidden="1"/>
    </xf>
    <xf numFmtId="4" fontId="6" fillId="0" borderId="5" xfId="1" applyNumberFormat="1" applyFont="1" applyFill="1" applyBorder="1" applyAlignment="1" applyProtection="1">
      <alignment horizontal="right" vertical="center"/>
      <protection hidden="1"/>
    </xf>
    <xf numFmtId="4" fontId="19" fillId="0" borderId="13" xfId="1" applyNumberFormat="1" applyFont="1" applyBorder="1" applyAlignment="1">
      <alignment horizontal="center" vertical="center"/>
    </xf>
    <xf numFmtId="4" fontId="19" fillId="0" borderId="22" xfId="1" applyNumberFormat="1" applyFont="1" applyBorder="1" applyAlignment="1">
      <alignment horizontal="center" vertical="center"/>
    </xf>
    <xf numFmtId="169" fontId="7" fillId="0" borderId="17" xfId="1" applyNumberFormat="1" applyFont="1" applyFill="1" applyBorder="1" applyAlignment="1" applyProtection="1">
      <alignment vertical="center" wrapText="1"/>
      <protection hidden="1"/>
    </xf>
    <xf numFmtId="4" fontId="7" fillId="0" borderId="17" xfId="1" applyNumberFormat="1" applyFont="1" applyFill="1" applyBorder="1" applyAlignment="1" applyProtection="1">
      <alignment horizontal="center" vertical="center"/>
      <protection hidden="1"/>
    </xf>
    <xf numFmtId="4" fontId="7" fillId="0" borderId="28" xfId="1" applyNumberFormat="1" applyFont="1" applyFill="1" applyBorder="1" applyAlignment="1" applyProtection="1">
      <alignment horizontal="center" vertical="center"/>
      <protection hidden="1"/>
    </xf>
    <xf numFmtId="0" fontId="7" fillId="5" borderId="52" xfId="1" applyNumberFormat="1" applyFont="1" applyFill="1" applyBorder="1" applyAlignment="1" applyProtection="1">
      <protection hidden="1"/>
    </xf>
    <xf numFmtId="0" fontId="7" fillId="5" borderId="48" xfId="1" applyNumberFormat="1" applyFont="1" applyFill="1" applyBorder="1" applyAlignment="1" applyProtection="1">
      <protection hidden="1"/>
    </xf>
    <xf numFmtId="0" fontId="7" fillId="5" borderId="53" xfId="1" applyNumberFormat="1" applyFont="1" applyFill="1" applyBorder="1" applyAlignment="1" applyProtection="1">
      <protection hidden="1"/>
    </xf>
    <xf numFmtId="0" fontId="7" fillId="5" borderId="45" xfId="1" applyNumberFormat="1" applyFont="1" applyFill="1" applyBorder="1" applyAlignment="1" applyProtection="1">
      <protection hidden="1"/>
    </xf>
    <xf numFmtId="0" fontId="7" fillId="5" borderId="54" xfId="1" applyNumberFormat="1" applyFont="1" applyFill="1" applyBorder="1" applyAlignment="1" applyProtection="1">
      <protection hidden="1"/>
    </xf>
    <xf numFmtId="164" fontId="7" fillId="5" borderId="48" xfId="1" applyNumberFormat="1" applyFont="1" applyFill="1" applyBorder="1" applyAlignment="1" applyProtection="1">
      <protection hidden="1"/>
    </xf>
    <xf numFmtId="4" fontId="7" fillId="5" borderId="48" xfId="1" applyNumberFormat="1" applyFont="1" applyFill="1" applyBorder="1" applyAlignment="1" applyProtection="1">
      <alignment horizontal="center" vertical="center"/>
      <protection hidden="1"/>
    </xf>
    <xf numFmtId="4" fontId="7" fillId="5" borderId="49" xfId="1" applyNumberFormat="1" applyFont="1" applyFill="1" applyBorder="1" applyAlignment="1" applyProtection="1">
      <alignment horizontal="center" vertical="center"/>
      <protection hidden="1"/>
    </xf>
    <xf numFmtId="0" fontId="13" fillId="5" borderId="9" xfId="1" applyNumberFormat="1" applyFont="1" applyFill="1" applyBorder="1" applyAlignment="1" applyProtection="1">
      <protection hidden="1"/>
    </xf>
    <xf numFmtId="0" fontId="13" fillId="5" borderId="3" xfId="1" applyNumberFormat="1" applyFont="1" applyFill="1" applyBorder="1" applyAlignment="1" applyProtection="1">
      <protection hidden="1"/>
    </xf>
    <xf numFmtId="164" fontId="13" fillId="5" borderId="24" xfId="1" applyNumberFormat="1" applyFont="1" applyFill="1" applyBorder="1" applyAlignment="1" applyProtection="1">
      <protection hidden="1"/>
    </xf>
    <xf numFmtId="171" fontId="13" fillId="5" borderId="24" xfId="1" applyNumberFormat="1" applyFont="1" applyFill="1" applyBorder="1" applyAlignment="1" applyProtection="1">
      <protection hidden="1"/>
    </xf>
    <xf numFmtId="171" fontId="13" fillId="5" borderId="25" xfId="1" applyNumberFormat="1" applyFont="1" applyFill="1" applyBorder="1" applyAlignment="1" applyProtection="1">
      <protection hidden="1"/>
    </xf>
    <xf numFmtId="0" fontId="12" fillId="5" borderId="30" xfId="1" applyNumberFormat="1" applyFont="1" applyFill="1" applyBorder="1" applyAlignment="1" applyProtection="1">
      <protection hidden="1"/>
    </xf>
    <xf numFmtId="0" fontId="12" fillId="5" borderId="45" xfId="1" applyNumberFormat="1" applyFont="1" applyFill="1" applyBorder="1" applyAlignment="1" applyProtection="1">
      <protection hidden="1"/>
    </xf>
    <xf numFmtId="164" fontId="12" fillId="5" borderId="48" xfId="1" applyNumberFormat="1" applyFont="1" applyFill="1" applyBorder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9" fillId="0" borderId="19" xfId="1" applyNumberFormat="1" applyFont="1" applyFill="1" applyBorder="1" applyAlignment="1" applyProtection="1">
      <alignment horizontal="center" vertical="center"/>
      <protection hidden="1"/>
    </xf>
    <xf numFmtId="0" fontId="9" fillId="0" borderId="21" xfId="1" applyNumberFormat="1" applyFont="1" applyFill="1" applyBorder="1" applyAlignment="1" applyProtection="1">
      <alignment horizontal="center" vertical="center"/>
      <protection hidden="1"/>
    </xf>
    <xf numFmtId="0" fontId="10" fillId="0" borderId="19" xfId="1" applyNumberFormat="1" applyFont="1" applyFill="1" applyBorder="1" applyAlignment="1" applyProtection="1">
      <alignment horizontal="center" vertical="center"/>
      <protection hidden="1"/>
    </xf>
    <xf numFmtId="0" fontId="10" fillId="0" borderId="20" xfId="1" applyNumberFormat="1" applyFont="1" applyFill="1" applyBorder="1" applyAlignment="1" applyProtection="1">
      <alignment horizontal="center" vertical="center"/>
      <protection hidden="1"/>
    </xf>
    <xf numFmtId="0" fontId="10" fillId="0" borderId="21" xfId="1" applyNumberFormat="1" applyFont="1" applyFill="1" applyBorder="1" applyAlignment="1" applyProtection="1">
      <alignment horizontal="center" vertical="center"/>
      <protection hidden="1"/>
    </xf>
    <xf numFmtId="170" fontId="6" fillId="0" borderId="2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2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4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26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31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5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29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15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29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47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7" xfId="1" applyNumberFormat="1" applyFont="1" applyFill="1" applyBorder="1" applyAlignment="1" applyProtection="1">
      <alignment horizontal="left" vertical="center" wrapText="1"/>
      <protection hidden="1"/>
    </xf>
    <xf numFmtId="0" fontId="22" fillId="0" borderId="51" xfId="1" applyNumberFormat="1" applyFont="1" applyFill="1" applyBorder="1" applyAlignment="1" applyProtection="1">
      <alignment horizontal="centerContinuous"/>
      <protection hidden="1"/>
    </xf>
    <xf numFmtId="0" fontId="22" fillId="0" borderId="9" xfId="1" applyNumberFormat="1" applyFont="1" applyFill="1" applyBorder="1" applyAlignment="1" applyProtection="1">
      <alignment horizontal="centerContinuous"/>
      <protection hidden="1"/>
    </xf>
    <xf numFmtId="0" fontId="6" fillId="0" borderId="58" xfId="1" applyNumberFormat="1" applyFont="1" applyFill="1" applyBorder="1" applyAlignment="1" applyProtection="1">
      <alignment horizontal="centerContinuous"/>
      <protection hidden="1"/>
    </xf>
    <xf numFmtId="0" fontId="6" fillId="0" borderId="58" xfId="1" applyNumberFormat="1" applyFont="1" applyFill="1" applyBorder="1" applyAlignment="1" applyProtection="1">
      <protection hidden="1"/>
    </xf>
    <xf numFmtId="172" fontId="6" fillId="0" borderId="8" xfId="1" applyNumberFormat="1" applyFont="1" applyFill="1" applyBorder="1" applyAlignment="1" applyProtection="1">
      <protection hidden="1"/>
    </xf>
    <xf numFmtId="172" fontId="6" fillId="0" borderId="0" xfId="1" applyNumberFormat="1" applyFont="1" applyFill="1" applyAlignment="1" applyProtection="1">
      <protection hidden="1"/>
    </xf>
    <xf numFmtId="0" fontId="6" fillId="0" borderId="8" xfId="1" applyNumberFormat="1" applyFont="1" applyFill="1" applyBorder="1" applyAlignment="1" applyProtection="1">
      <protection hidden="1"/>
    </xf>
    <xf numFmtId="0" fontId="6" fillId="0" borderId="6" xfId="1" applyNumberFormat="1" applyFont="1" applyFill="1" applyBorder="1" applyAlignment="1" applyProtection="1">
      <protection hidden="1"/>
    </xf>
    <xf numFmtId="164" fontId="4" fillId="0" borderId="59" xfId="1" applyNumberFormat="1" applyFont="1" applyFill="1" applyBorder="1" applyAlignment="1" applyProtection="1">
      <alignment horizontal="right" vertical="center"/>
      <protection hidden="1"/>
    </xf>
    <xf numFmtId="1" fontId="7" fillId="0" borderId="13" xfId="1" applyNumberFormat="1" applyFont="1" applyFill="1" applyBorder="1" applyAlignment="1" applyProtection="1">
      <alignment horizontal="center" vertical="center"/>
      <protection hidden="1"/>
    </xf>
    <xf numFmtId="166" fontId="7" fillId="0" borderId="13" xfId="1" applyNumberFormat="1" applyFont="1" applyFill="1" applyBorder="1" applyAlignment="1" applyProtection="1">
      <alignment horizontal="center" vertical="center"/>
      <protection hidden="1"/>
    </xf>
    <xf numFmtId="166" fontId="6" fillId="0" borderId="13" xfId="1" applyNumberFormat="1" applyFont="1" applyFill="1" applyBorder="1" applyAlignment="1" applyProtection="1">
      <alignment horizontal="center" vertical="center"/>
      <protection hidden="1"/>
    </xf>
    <xf numFmtId="167" fontId="21" fillId="0" borderId="13" xfId="1" applyNumberFormat="1" applyFont="1" applyFill="1" applyBorder="1" applyAlignment="1" applyProtection="1">
      <alignment horizontal="center" vertical="center"/>
      <protection hidden="1"/>
    </xf>
    <xf numFmtId="1" fontId="21" fillId="0" borderId="13" xfId="1" applyNumberFormat="1" applyFont="1" applyFill="1" applyBorder="1" applyAlignment="1" applyProtection="1">
      <alignment horizontal="center" vertical="center"/>
      <protection hidden="1"/>
    </xf>
    <xf numFmtId="166" fontId="21" fillId="0" borderId="13" xfId="1" applyNumberFormat="1" applyFont="1" applyFill="1" applyBorder="1" applyAlignment="1" applyProtection="1">
      <alignment horizontal="center" vertical="center"/>
      <protection hidden="1"/>
    </xf>
    <xf numFmtId="165" fontId="21" fillId="0" borderId="13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Border="1" applyAlignment="1" applyProtection="1">
      <alignment horizontal="right" vertical="center"/>
      <protection hidden="1"/>
    </xf>
    <xf numFmtId="168" fontId="6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0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6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9" xfId="1" applyNumberFormat="1" applyFont="1" applyFill="1" applyBorder="1" applyAlignment="1" applyProtection="1">
      <alignment horizontal="center" vertical="center"/>
      <protection hidden="1"/>
    </xf>
    <xf numFmtId="167" fontId="7" fillId="0" borderId="60" xfId="1" applyNumberFormat="1" applyFont="1" applyFill="1" applyBorder="1" applyAlignment="1" applyProtection="1">
      <alignment horizontal="center" vertical="center"/>
      <protection hidden="1"/>
    </xf>
    <xf numFmtId="1" fontId="7" fillId="0" borderId="60" xfId="1" applyNumberFormat="1" applyFont="1" applyFill="1" applyBorder="1" applyAlignment="1" applyProtection="1">
      <alignment horizontal="center" vertical="center"/>
      <protection hidden="1"/>
    </xf>
    <xf numFmtId="166" fontId="7" fillId="0" borderId="60" xfId="1" applyNumberFormat="1" applyFont="1" applyFill="1" applyBorder="1" applyAlignment="1" applyProtection="1">
      <alignment horizontal="center" vertical="center"/>
      <protection hidden="1"/>
    </xf>
    <xf numFmtId="165" fontId="7" fillId="0" borderId="60" xfId="1" applyNumberFormat="1" applyFont="1" applyFill="1" applyBorder="1" applyAlignment="1" applyProtection="1">
      <alignment horizontal="center" vertical="center"/>
      <protection hidden="1"/>
    </xf>
    <xf numFmtId="165" fontId="6" fillId="0" borderId="60" xfId="1" applyNumberFormat="1" applyFont="1" applyFill="1" applyBorder="1" applyAlignment="1" applyProtection="1">
      <alignment horizontal="center" vertical="center"/>
      <protection hidden="1"/>
    </xf>
    <xf numFmtId="0" fontId="7" fillId="5" borderId="30" xfId="1" applyNumberFormat="1" applyFont="1" applyFill="1" applyBorder="1" applyAlignment="1" applyProtection="1">
      <protection hidden="1"/>
    </xf>
    <xf numFmtId="164" fontId="7" fillId="5" borderId="53" xfId="1" applyNumberFormat="1" applyFont="1" applyFill="1" applyBorder="1" applyAlignment="1" applyProtection="1">
      <protection hidden="1"/>
    </xf>
    <xf numFmtId="4" fontId="7" fillId="0" borderId="36" xfId="1" applyNumberFormat="1" applyFont="1" applyFill="1" applyBorder="1" applyAlignment="1" applyProtection="1">
      <alignment horizontal="right" vertical="center"/>
      <protection hidden="1"/>
    </xf>
    <xf numFmtId="4" fontId="7" fillId="0" borderId="39" xfId="1" applyNumberFormat="1" applyFont="1" applyFill="1" applyBorder="1" applyAlignment="1" applyProtection="1">
      <alignment horizontal="right" vertical="center"/>
      <protection hidden="1"/>
    </xf>
    <xf numFmtId="4" fontId="7" fillId="0" borderId="11" xfId="1" applyNumberFormat="1" applyFont="1" applyFill="1" applyBorder="1" applyAlignment="1" applyProtection="1">
      <alignment horizontal="right" vertical="center"/>
      <protection hidden="1"/>
    </xf>
    <xf numFmtId="4" fontId="7" fillId="0" borderId="22" xfId="1" applyNumberFormat="1" applyFont="1" applyFill="1" applyBorder="1" applyAlignment="1" applyProtection="1">
      <alignment horizontal="right" vertical="center"/>
      <protection hidden="1"/>
    </xf>
    <xf numFmtId="4" fontId="19" fillId="5" borderId="48" xfId="1" applyNumberFormat="1" applyFont="1" applyFill="1" applyBorder="1"/>
    <xf numFmtId="4" fontId="19" fillId="5" borderId="49" xfId="1" applyNumberFormat="1" applyFont="1" applyFill="1" applyBorder="1"/>
    <xf numFmtId="171" fontId="7" fillId="0" borderId="13" xfId="1" applyNumberFormat="1" applyFont="1" applyFill="1" applyBorder="1" applyAlignment="1" applyProtection="1">
      <alignment horizontal="right" vertical="center"/>
      <protection hidden="1"/>
    </xf>
    <xf numFmtId="171" fontId="7" fillId="0" borderId="22" xfId="1" applyNumberFormat="1" applyFont="1" applyFill="1" applyBorder="1" applyAlignment="1" applyProtection="1">
      <alignment horizontal="right" vertical="center"/>
      <protection hidden="1"/>
    </xf>
    <xf numFmtId="171" fontId="6" fillId="0" borderId="13" xfId="1" applyNumberFormat="1" applyFont="1" applyFill="1" applyBorder="1" applyAlignment="1" applyProtection="1">
      <alignment horizontal="right" vertical="center"/>
      <protection hidden="1"/>
    </xf>
    <xf numFmtId="171" fontId="6" fillId="0" borderId="22" xfId="1" applyNumberFormat="1" applyFont="1" applyFill="1" applyBorder="1" applyAlignment="1" applyProtection="1">
      <alignment horizontal="right" vertical="center"/>
      <protection hidden="1"/>
    </xf>
    <xf numFmtId="171" fontId="6" fillId="3" borderId="13" xfId="1" applyNumberFormat="1" applyFont="1" applyFill="1" applyBorder="1" applyAlignment="1" applyProtection="1">
      <alignment horizontal="right" vertical="center"/>
      <protection hidden="1"/>
    </xf>
    <xf numFmtId="171" fontId="21" fillId="0" borderId="13" xfId="1" applyNumberFormat="1" applyFont="1" applyFill="1" applyBorder="1" applyAlignment="1" applyProtection="1">
      <alignment horizontal="right" vertical="center"/>
      <protection hidden="1"/>
    </xf>
    <xf numFmtId="171" fontId="21" fillId="0" borderId="22" xfId="1" applyNumberFormat="1" applyFont="1" applyFill="1" applyBorder="1" applyAlignment="1" applyProtection="1">
      <alignment horizontal="right" vertical="center"/>
      <protection hidden="1"/>
    </xf>
    <xf numFmtId="171" fontId="7" fillId="0" borderId="60" xfId="1" applyNumberFormat="1" applyFont="1" applyFill="1" applyBorder="1" applyAlignment="1" applyProtection="1">
      <alignment horizontal="right" vertical="center"/>
      <protection hidden="1"/>
    </xf>
    <xf numFmtId="171" fontId="7" fillId="0" borderId="62" xfId="1" applyNumberFormat="1" applyFont="1" applyFill="1" applyBorder="1" applyAlignment="1" applyProtection="1">
      <alignment horizontal="right" vertical="center"/>
      <protection hidden="1"/>
    </xf>
    <xf numFmtId="171" fontId="6" fillId="0" borderId="6" xfId="1" applyNumberFormat="1" applyFont="1" applyFill="1" applyBorder="1" applyAlignment="1" applyProtection="1">
      <alignment horizontal="right" vertical="center"/>
      <protection hidden="1"/>
    </xf>
    <xf numFmtId="171" fontId="6" fillId="0" borderId="10" xfId="1" applyNumberFormat="1" applyFont="1" applyFill="1" applyBorder="1" applyAlignment="1" applyProtection="1">
      <alignment horizontal="right" vertical="center"/>
      <protection hidden="1"/>
    </xf>
    <xf numFmtId="171" fontId="7" fillId="5" borderId="53" xfId="1" applyNumberFormat="1" applyFont="1" applyFill="1" applyBorder="1" applyAlignment="1" applyProtection="1">
      <protection hidden="1"/>
    </xf>
    <xf numFmtId="171" fontId="7" fillId="5" borderId="49" xfId="1" applyNumberFormat="1" applyFont="1" applyFill="1" applyBorder="1" applyAlignment="1" applyProtection="1">
      <protection hidden="1"/>
    </xf>
    <xf numFmtId="0" fontId="24" fillId="0" borderId="0" xfId="2" applyFill="1" applyProtection="1"/>
    <xf numFmtId="173" fontId="5" fillId="0" borderId="0" xfId="3" applyNumberFormat="1" applyFont="1" applyFill="1" applyAlignment="1" applyProtection="1"/>
    <xf numFmtId="173" fontId="10" fillId="0" borderId="0" xfId="3" applyNumberFormat="1" applyFont="1" applyFill="1" applyBorder="1" applyAlignment="1" applyProtection="1">
      <alignment horizontal="left" vertical="center"/>
    </xf>
    <xf numFmtId="173" fontId="10" fillId="0" borderId="0" xfId="3" applyNumberFormat="1" applyFont="1" applyFill="1" applyAlignment="1" applyProtection="1">
      <alignment horizontal="left" vertical="center"/>
    </xf>
    <xf numFmtId="0" fontId="25" fillId="0" borderId="0" xfId="2" applyFont="1" applyFill="1" applyProtection="1"/>
    <xf numFmtId="173" fontId="0" fillId="0" borderId="0" xfId="3" applyNumberFormat="1" applyFont="1" applyFill="1" applyProtection="1"/>
    <xf numFmtId="173" fontId="0" fillId="0" borderId="0" xfId="3" applyNumberFormat="1" applyFont="1" applyFill="1" applyProtection="1">
      <protection locked="0"/>
    </xf>
    <xf numFmtId="173" fontId="0" fillId="0" borderId="0" xfId="3" applyNumberFormat="1" applyFont="1" applyFill="1" applyAlignment="1" applyProtection="1">
      <alignment horizontal="right"/>
      <protection locked="0"/>
    </xf>
    <xf numFmtId="0" fontId="24" fillId="0" borderId="52" xfId="2" applyFill="1" applyBorder="1" applyAlignment="1" applyProtection="1">
      <alignment horizontal="center" vertical="center"/>
    </xf>
    <xf numFmtId="0" fontId="17" fillId="0" borderId="48" xfId="2" applyFont="1" applyFill="1" applyBorder="1" applyAlignment="1">
      <alignment horizontal="center" vertical="center" wrapText="1"/>
    </xf>
    <xf numFmtId="173" fontId="0" fillId="0" borderId="48" xfId="3" applyNumberFormat="1" applyFont="1" applyFill="1" applyBorder="1" applyAlignment="1" applyProtection="1">
      <alignment horizontal="center" vertical="center"/>
    </xf>
    <xf numFmtId="173" fontId="0" fillId="0" borderId="48" xfId="3" applyNumberFormat="1" applyFont="1" applyFill="1" applyBorder="1" applyAlignment="1" applyProtection="1">
      <alignment horizontal="center" vertical="center"/>
      <protection locked="0"/>
    </xf>
    <xf numFmtId="173" fontId="0" fillId="0" borderId="49" xfId="3" applyNumberFormat="1" applyFont="1" applyFill="1" applyBorder="1" applyAlignment="1" applyProtection="1">
      <alignment horizontal="center" vertical="center"/>
      <protection locked="0"/>
    </xf>
    <xf numFmtId="49" fontId="5" fillId="0" borderId="56" xfId="4" applyNumberFormat="1" applyFont="1" applyFill="1" applyBorder="1" applyAlignment="1">
      <alignment horizontal="center" vertical="top"/>
    </xf>
    <xf numFmtId="0" fontId="10" fillId="0" borderId="7" xfId="4" applyFont="1" applyFill="1" applyBorder="1" applyAlignment="1">
      <alignment vertical="top" wrapText="1"/>
    </xf>
    <xf numFmtId="173" fontId="10" fillId="0" borderId="7" xfId="3" applyNumberFormat="1" applyFont="1" applyFill="1" applyBorder="1" applyAlignment="1" applyProtection="1">
      <alignment vertical="top"/>
    </xf>
    <xf numFmtId="173" fontId="10" fillId="0" borderId="23" xfId="3" applyNumberFormat="1" applyFont="1" applyFill="1" applyBorder="1" applyAlignment="1" applyProtection="1">
      <alignment vertical="top"/>
    </xf>
    <xf numFmtId="49" fontId="5" fillId="6" borderId="27" xfId="4" applyNumberFormat="1" applyFont="1" applyFill="1" applyBorder="1" applyAlignment="1">
      <alignment horizontal="center" vertical="top"/>
    </xf>
    <xf numFmtId="0" fontId="10" fillId="6" borderId="13" xfId="4" applyFont="1" applyFill="1" applyBorder="1" applyAlignment="1">
      <alignment vertical="top" wrapText="1"/>
    </xf>
    <xf numFmtId="173" fontId="10" fillId="6" borderId="13" xfId="3" applyNumberFormat="1" applyFont="1" applyFill="1" applyBorder="1" applyAlignment="1" applyProtection="1">
      <alignment vertical="top"/>
    </xf>
    <xf numFmtId="173" fontId="10" fillId="6" borderId="22" xfId="3" applyNumberFormat="1" applyFont="1" applyFill="1" applyBorder="1" applyAlignment="1" applyProtection="1">
      <alignment vertical="top"/>
    </xf>
    <xf numFmtId="49" fontId="5" fillId="0" borderId="27" xfId="4" applyNumberFormat="1" applyFont="1" applyFill="1" applyBorder="1" applyAlignment="1">
      <alignment horizontal="center" vertical="top"/>
    </xf>
    <xf numFmtId="0" fontId="10" fillId="0" borderId="13" xfId="4" applyFont="1" applyFill="1" applyBorder="1" applyAlignment="1">
      <alignment vertical="top" wrapText="1"/>
    </xf>
    <xf numFmtId="173" fontId="10" fillId="0" borderId="13" xfId="3" applyNumberFormat="1" applyFont="1" applyFill="1" applyBorder="1" applyAlignment="1" applyProtection="1">
      <alignment vertical="top"/>
    </xf>
    <xf numFmtId="173" fontId="10" fillId="0" borderId="22" xfId="3" applyNumberFormat="1" applyFont="1" applyFill="1" applyBorder="1" applyAlignment="1" applyProtection="1">
      <alignment vertical="top"/>
    </xf>
    <xf numFmtId="173" fontId="10" fillId="0" borderId="13" xfId="3" applyNumberFormat="1" applyFont="1" applyFill="1" applyBorder="1" applyAlignment="1" applyProtection="1">
      <alignment vertical="top"/>
      <protection locked="0"/>
    </xf>
    <xf numFmtId="173" fontId="10" fillId="0" borderId="22" xfId="3" applyNumberFormat="1" applyFont="1" applyFill="1" applyBorder="1" applyAlignment="1" applyProtection="1">
      <alignment vertical="top"/>
      <protection locked="0"/>
    </xf>
    <xf numFmtId="173" fontId="10" fillId="6" borderId="13" xfId="3" applyNumberFormat="1" applyFont="1" applyFill="1" applyBorder="1" applyAlignment="1" applyProtection="1">
      <alignment vertical="top"/>
      <protection locked="0"/>
    </xf>
    <xf numFmtId="173" fontId="10" fillId="6" borderId="22" xfId="3" applyNumberFormat="1" applyFont="1" applyFill="1" applyBorder="1" applyAlignment="1" applyProtection="1">
      <alignment vertical="top"/>
      <protection locked="0"/>
    </xf>
    <xf numFmtId="49" fontId="5" fillId="0" borderId="27" xfId="4" applyNumberFormat="1" applyFont="1" applyBorder="1" applyAlignment="1">
      <alignment horizontal="center" vertical="top"/>
    </xf>
    <xf numFmtId="0" fontId="10" fillId="0" borderId="13" xfId="4" applyFont="1" applyBorder="1" applyAlignment="1">
      <alignment vertical="top" wrapText="1"/>
    </xf>
    <xf numFmtId="173" fontId="10" fillId="4" borderId="13" xfId="3" applyNumberFormat="1" applyFont="1" applyFill="1" applyBorder="1" applyAlignment="1" applyProtection="1">
      <alignment vertical="top"/>
    </xf>
    <xf numFmtId="173" fontId="10" fillId="4" borderId="22" xfId="3" applyNumberFormat="1" applyFont="1" applyFill="1" applyBorder="1" applyAlignment="1" applyProtection="1">
      <alignment vertical="top"/>
    </xf>
    <xf numFmtId="49" fontId="5" fillId="0" borderId="63" xfId="4" applyNumberFormat="1" applyFont="1" applyBorder="1" applyAlignment="1">
      <alignment horizontal="center" vertical="top"/>
    </xf>
    <xf numFmtId="0" fontId="10" fillId="0" borderId="60" xfId="4" applyFont="1" applyBorder="1" applyAlignment="1">
      <alignment vertical="top" wrapText="1"/>
    </xf>
    <xf numFmtId="173" fontId="10" fillId="0" borderId="60" xfId="3" applyNumberFormat="1" applyFont="1" applyFill="1" applyBorder="1" applyAlignment="1" applyProtection="1">
      <alignment vertical="top"/>
    </xf>
    <xf numFmtId="173" fontId="10" fillId="0" borderId="62" xfId="3" applyNumberFormat="1" applyFont="1" applyFill="1" applyBorder="1" applyAlignment="1" applyProtection="1">
      <alignment vertical="top"/>
    </xf>
    <xf numFmtId="0" fontId="24" fillId="0" borderId="0" xfId="2"/>
    <xf numFmtId="0" fontId="5" fillId="0" borderId="0" xfId="23" applyFont="1" applyFill="1" applyAlignment="1" applyProtection="1">
      <alignment horizontal="left"/>
    </xf>
    <xf numFmtId="0" fontId="7" fillId="0" borderId="0" xfId="2" applyFont="1" applyAlignment="1">
      <alignment horizontal="center"/>
    </xf>
    <xf numFmtId="0" fontId="5" fillId="0" borderId="0" xfId="23" applyFont="1" applyFill="1" applyAlignment="1" applyProtection="1"/>
    <xf numFmtId="0" fontId="5" fillId="0" borderId="0" xfId="23" applyFont="1" applyFill="1" applyAlignment="1" applyProtection="1">
      <alignment wrapText="1"/>
    </xf>
    <xf numFmtId="0" fontId="28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6" fillId="0" borderId="13" xfId="2" applyFont="1" applyBorder="1" applyAlignment="1">
      <alignment horizontal="center" vertical="top" wrapText="1"/>
    </xf>
    <xf numFmtId="14" fontId="6" fillId="0" borderId="13" xfId="2" applyNumberFormat="1" applyFont="1" applyBorder="1" applyAlignment="1">
      <alignment horizontal="center" vertical="top" wrapText="1"/>
    </xf>
    <xf numFmtId="0" fontId="6" fillId="0" borderId="13" xfId="2" applyFont="1" applyBorder="1" applyAlignment="1">
      <alignment horizontal="justify" vertical="top" wrapText="1"/>
    </xf>
    <xf numFmtId="0" fontId="6" fillId="0" borderId="13" xfId="2" applyFont="1" applyBorder="1" applyAlignment="1">
      <alignment vertical="top" wrapText="1"/>
    </xf>
    <xf numFmtId="0" fontId="6" fillId="0" borderId="13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wrapText="1"/>
    </xf>
    <xf numFmtId="0" fontId="7" fillId="0" borderId="13" xfId="2" applyFont="1" applyBorder="1" applyAlignment="1">
      <alignment horizontal="justify" vertical="top" wrapText="1"/>
    </xf>
    <xf numFmtId="0" fontId="7" fillId="0" borderId="13" xfId="2" applyFont="1" applyBorder="1" applyAlignment="1">
      <alignment horizontal="center" wrapText="1"/>
    </xf>
    <xf numFmtId="0" fontId="5" fillId="0" borderId="0" xfId="23" applyFont="1" applyFill="1" applyProtection="1"/>
    <xf numFmtId="173" fontId="5" fillId="0" borderId="0" xfId="24" applyNumberFormat="1" applyFont="1" applyFill="1" applyProtection="1"/>
    <xf numFmtId="0" fontId="5" fillId="0" borderId="0" xfId="23" applyFont="1" applyFill="1" applyProtection="1">
      <protection locked="0"/>
    </xf>
    <xf numFmtId="0" fontId="5" fillId="0" borderId="0" xfId="23" applyFont="1"/>
    <xf numFmtId="0" fontId="5" fillId="0" borderId="0" xfId="23" applyFont="1" applyFill="1" applyAlignment="1" applyProtection="1">
      <protection locked="0"/>
    </xf>
    <xf numFmtId="173" fontId="5" fillId="0" borderId="0" xfId="24" applyNumberFormat="1" applyFont="1" applyFill="1" applyAlignment="1" applyProtection="1">
      <alignment horizontal="center"/>
      <protection locked="0"/>
    </xf>
    <xf numFmtId="173" fontId="5" fillId="0" borderId="0" xfId="24" applyNumberFormat="1" applyFont="1" applyFill="1" applyAlignment="1" applyProtection="1">
      <alignment horizontal="right"/>
      <protection locked="0"/>
    </xf>
    <xf numFmtId="0" fontId="29" fillId="0" borderId="64" xfId="23" applyFont="1" applyBorder="1" applyAlignment="1">
      <alignment horizontal="center" vertical="center" wrapText="1"/>
    </xf>
    <xf numFmtId="0" fontId="29" fillId="0" borderId="65" xfId="23" applyFont="1" applyBorder="1" applyAlignment="1">
      <alignment horizontal="center" vertical="center" wrapText="1"/>
    </xf>
    <xf numFmtId="0" fontId="30" fillId="7" borderId="56" xfId="23" applyFont="1" applyFill="1" applyBorder="1" applyAlignment="1">
      <alignment horizontal="center" vertical="center" wrapText="1"/>
    </xf>
    <xf numFmtId="0" fontId="30" fillId="7" borderId="7" xfId="23" applyFont="1" applyFill="1" applyBorder="1" applyAlignment="1">
      <alignment horizontal="center" vertical="center" wrapText="1"/>
    </xf>
    <xf numFmtId="0" fontId="30" fillId="7" borderId="23" xfId="23" applyFont="1" applyFill="1" applyBorder="1" applyAlignment="1">
      <alignment horizontal="center" vertical="center" wrapText="1"/>
    </xf>
    <xf numFmtId="0" fontId="13" fillId="0" borderId="0" xfId="23" applyFont="1"/>
    <xf numFmtId="0" fontId="30" fillId="0" borderId="27" xfId="23" applyFont="1" applyBorder="1" applyAlignment="1">
      <alignment horizontal="center" vertical="center" wrapText="1"/>
    </xf>
    <xf numFmtId="0" fontId="30" fillId="0" borderId="13" xfId="23" applyFont="1" applyBorder="1" applyAlignment="1">
      <alignment horizontal="left" vertical="top" wrapText="1"/>
    </xf>
    <xf numFmtId="0" fontId="30" fillId="0" borderId="13" xfId="23" applyFont="1" applyBorder="1" applyAlignment="1">
      <alignment horizontal="center" wrapText="1"/>
    </xf>
    <xf numFmtId="0" fontId="30" fillId="0" borderId="22" xfId="23" applyFont="1" applyBorder="1" applyAlignment="1">
      <alignment horizontal="center" wrapText="1"/>
    </xf>
    <xf numFmtId="0" fontId="29" fillId="0" borderId="27" xfId="23" applyFont="1" applyBorder="1" applyAlignment="1">
      <alignment horizontal="center" vertical="center" wrapText="1"/>
    </xf>
    <xf numFmtId="0" fontId="29" fillId="0" borderId="13" xfId="23" applyFont="1" applyBorder="1" applyAlignment="1">
      <alignment horizontal="left" vertical="top" wrapText="1"/>
    </xf>
    <xf numFmtId="0" fontId="29" fillId="0" borderId="13" xfId="23" applyFont="1" applyBorder="1" applyAlignment="1">
      <alignment horizontal="center" wrapText="1"/>
    </xf>
    <xf numFmtId="0" fontId="29" fillId="0" borderId="22" xfId="23" applyFont="1" applyBorder="1" applyAlignment="1">
      <alignment horizontal="center" wrapText="1"/>
    </xf>
    <xf numFmtId="49" fontId="13" fillId="4" borderId="27" xfId="23" applyNumberFormat="1" applyFont="1" applyFill="1" applyBorder="1" applyAlignment="1" applyProtection="1">
      <alignment horizontal="center"/>
    </xf>
    <xf numFmtId="0" fontId="13" fillId="4" borderId="13" xfId="23" applyNumberFormat="1" applyFont="1" applyFill="1" applyBorder="1" applyAlignment="1" applyProtection="1">
      <alignment horizontal="left" vertical="center" wrapText="1"/>
    </xf>
    <xf numFmtId="49" fontId="5" fillId="4" borderId="27" xfId="23" applyNumberFormat="1" applyFont="1" applyFill="1" applyBorder="1" applyAlignment="1" applyProtection="1">
      <alignment horizontal="center"/>
    </xf>
    <xf numFmtId="0" fontId="5" fillId="4" borderId="13" xfId="23" applyNumberFormat="1" applyFont="1" applyFill="1" applyBorder="1" applyAlignment="1" applyProtection="1">
      <alignment horizontal="left" vertical="center" wrapText="1"/>
    </xf>
    <xf numFmtId="49" fontId="5" fillId="0" borderId="27" xfId="23" applyNumberFormat="1" applyFont="1" applyFill="1" applyBorder="1" applyAlignment="1" applyProtection="1">
      <alignment horizontal="center"/>
    </xf>
    <xf numFmtId="0" fontId="5" fillId="0" borderId="13" xfId="23" applyNumberFormat="1" applyFont="1" applyFill="1" applyBorder="1" applyAlignment="1" applyProtection="1">
      <alignment horizontal="left" vertical="center" wrapText="1"/>
    </xf>
    <xf numFmtId="0" fontId="30" fillId="7" borderId="27" xfId="23" applyFont="1" applyFill="1" applyBorder="1" applyAlignment="1">
      <alignment horizontal="center" vertical="center" wrapText="1"/>
    </xf>
    <xf numFmtId="0" fontId="30" fillId="7" borderId="13" xfId="23" applyFont="1" applyFill="1" applyBorder="1" applyAlignment="1">
      <alignment horizontal="left" vertical="center" wrapText="1"/>
    </xf>
    <xf numFmtId="0" fontId="30" fillId="7" borderId="13" xfId="23" applyFont="1" applyFill="1" applyBorder="1" applyAlignment="1">
      <alignment horizontal="center" vertical="center" wrapText="1"/>
    </xf>
    <xf numFmtId="0" fontId="31" fillId="0" borderId="13" xfId="23" applyFont="1" applyBorder="1" applyAlignment="1">
      <alignment horizontal="left" vertical="top" wrapText="1"/>
    </xf>
    <xf numFmtId="0" fontId="31" fillId="0" borderId="13" xfId="23" applyFont="1" applyBorder="1" applyAlignment="1">
      <alignment horizontal="center" wrapText="1"/>
    </xf>
    <xf numFmtId="0" fontId="31" fillId="0" borderId="22" xfId="23" applyFont="1" applyBorder="1" applyAlignment="1">
      <alignment horizontal="center" wrapText="1"/>
    </xf>
    <xf numFmtId="49" fontId="5" fillId="0" borderId="27" xfId="23" applyNumberFormat="1" applyFont="1" applyBorder="1" applyAlignment="1" applyProtection="1">
      <alignment horizontal="center"/>
    </xf>
    <xf numFmtId="0" fontId="5" fillId="0" borderId="13" xfId="23" applyFont="1" applyBorder="1" applyAlignment="1">
      <alignment horizontal="left" vertical="top" wrapText="1"/>
    </xf>
    <xf numFmtId="0" fontId="5" fillId="4" borderId="13" xfId="2" applyFont="1" applyFill="1" applyBorder="1" applyAlignment="1">
      <alignment vertical="top" wrapText="1"/>
    </xf>
    <xf numFmtId="0" fontId="31" fillId="0" borderId="27" xfId="23" applyFont="1" applyBorder="1" applyAlignment="1">
      <alignment horizontal="center" vertical="center" wrapText="1"/>
    </xf>
    <xf numFmtId="0" fontId="29" fillId="0" borderId="63" xfId="23" applyFont="1" applyBorder="1" applyAlignment="1">
      <alignment horizontal="center" vertical="center" wrapText="1"/>
    </xf>
    <xf numFmtId="0" fontId="30" fillId="0" borderId="60" xfId="23" applyFont="1" applyBorder="1" applyAlignment="1">
      <alignment wrapText="1"/>
    </xf>
    <xf numFmtId="0" fontId="30" fillId="0" borderId="60" xfId="23" applyFont="1" applyBorder="1" applyAlignment="1">
      <alignment horizontal="center" wrapText="1"/>
    </xf>
    <xf numFmtId="0" fontId="30" fillId="0" borderId="62" xfId="23" applyFont="1" applyBorder="1" applyAlignment="1">
      <alignment horizontal="center" wrapText="1"/>
    </xf>
    <xf numFmtId="0" fontId="5" fillId="0" borderId="0" xfId="23" applyFont="1" applyAlignment="1">
      <alignment vertical="center"/>
    </xf>
    <xf numFmtId="0" fontId="24" fillId="0" borderId="0" xfId="2" applyAlignment="1">
      <alignment vertical="center"/>
    </xf>
    <xf numFmtId="0" fontId="24" fillId="0" borderId="0" xfId="2" applyAlignment="1">
      <alignment vertical="top"/>
    </xf>
    <xf numFmtId="0" fontId="32" fillId="0" borderId="13" xfId="2" applyFont="1" applyFill="1" applyBorder="1" applyAlignment="1">
      <alignment horizontal="center" vertical="top" wrapText="1"/>
    </xf>
    <xf numFmtId="49" fontId="28" fillId="4" borderId="13" xfId="2" applyNumberFormat="1" applyFont="1" applyFill="1" applyBorder="1" applyAlignment="1">
      <alignment horizontal="left" vertical="center"/>
    </xf>
    <xf numFmtId="0" fontId="28" fillId="4" borderId="13" xfId="2" applyFont="1" applyFill="1" applyBorder="1" applyAlignment="1">
      <alignment horizontal="left" vertical="center" wrapText="1"/>
    </xf>
    <xf numFmtId="0" fontId="28" fillId="4" borderId="13" xfId="2" applyFont="1" applyFill="1" applyBorder="1" applyAlignment="1">
      <alignment vertical="top" wrapText="1"/>
    </xf>
    <xf numFmtId="0" fontId="24" fillId="4" borderId="0" xfId="2" applyFill="1"/>
    <xf numFmtId="0" fontId="28" fillId="0" borderId="13" xfId="2" applyFont="1" applyFill="1" applyBorder="1" applyAlignment="1">
      <alignment horizontal="left" vertical="center" wrapText="1"/>
    </xf>
    <xf numFmtId="0" fontId="28" fillId="0" borderId="13" xfId="2" applyFont="1" applyFill="1" applyBorder="1" applyAlignment="1">
      <alignment vertical="top" wrapText="1"/>
    </xf>
    <xf numFmtId="49" fontId="33" fillId="0" borderId="13" xfId="21" applyNumberFormat="1" applyFont="1" applyFill="1" applyBorder="1" applyAlignment="1">
      <alignment horizontal="left" vertical="center" wrapText="1"/>
    </xf>
    <xf numFmtId="0" fontId="33" fillId="0" borderId="13" xfId="21" applyFont="1" applyFill="1" applyBorder="1" applyAlignment="1">
      <alignment horizontal="justify" vertical="center" wrapText="1"/>
    </xf>
    <xf numFmtId="0" fontId="28" fillId="0" borderId="0" xfId="2" applyFont="1" applyAlignment="1">
      <alignment wrapText="1"/>
    </xf>
    <xf numFmtId="0" fontId="28" fillId="0" borderId="0" xfId="2" applyFont="1" applyAlignment="1">
      <alignment horizontal="center" wrapText="1"/>
    </xf>
    <xf numFmtId="0" fontId="28" fillId="0" borderId="0" xfId="2" applyFont="1"/>
    <xf numFmtId="0" fontId="6" fillId="0" borderId="13" xfId="2" applyFont="1" applyBorder="1" applyAlignment="1">
      <alignment horizontal="center" vertical="center"/>
    </xf>
    <xf numFmtId="0" fontId="6" fillId="4" borderId="13" xfId="2" applyFont="1" applyFill="1" applyBorder="1" applyAlignment="1">
      <alignment horizontal="left" vertical="center" wrapText="1"/>
    </xf>
    <xf numFmtId="0" fontId="6" fillId="4" borderId="13" xfId="2" applyFont="1" applyFill="1" applyBorder="1" applyAlignment="1">
      <alignment vertical="top" wrapText="1"/>
    </xf>
    <xf numFmtId="0" fontId="6" fillId="0" borderId="13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vertical="top" wrapText="1"/>
    </xf>
    <xf numFmtId="49" fontId="34" fillId="0" borderId="13" xfId="21" applyNumberFormat="1" applyFont="1" applyFill="1" applyBorder="1" applyAlignment="1">
      <alignment horizontal="left" vertical="center" wrapText="1"/>
    </xf>
    <xf numFmtId="0" fontId="34" fillId="0" borderId="13" xfId="21" applyFont="1" applyFill="1" applyBorder="1" applyAlignment="1">
      <alignment horizontal="justify" vertical="center" wrapText="1"/>
    </xf>
    <xf numFmtId="0" fontId="33" fillId="0" borderId="67" xfId="0" applyFont="1" applyBorder="1" applyAlignment="1">
      <alignment vertical="top" wrapText="1"/>
    </xf>
    <xf numFmtId="0" fontId="33" fillId="0" borderId="67" xfId="0" applyFont="1" applyBorder="1" applyAlignment="1">
      <alignment horizontal="center" wrapText="1"/>
    </xf>
    <xf numFmtId="0" fontId="36" fillId="0" borderId="67" xfId="0" applyFont="1" applyBorder="1" applyAlignment="1">
      <alignment horizontal="center" wrapText="1"/>
    </xf>
    <xf numFmtId="0" fontId="33" fillId="0" borderId="67" xfId="0" applyFont="1" applyBorder="1" applyAlignment="1">
      <alignment wrapText="1"/>
    </xf>
    <xf numFmtId="0" fontId="36" fillId="0" borderId="67" xfId="0" applyFont="1" applyBorder="1" applyAlignment="1">
      <alignment vertical="top" wrapText="1"/>
    </xf>
    <xf numFmtId="0" fontId="36" fillId="0" borderId="67" xfId="0" applyFont="1" applyBorder="1" applyAlignment="1">
      <alignment wrapText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Continuous" vertical="top"/>
      <protection hidden="1"/>
    </xf>
    <xf numFmtId="0" fontId="37" fillId="0" borderId="67" xfId="0" applyFont="1" applyBorder="1" applyAlignment="1">
      <alignment vertical="top" wrapText="1"/>
    </xf>
    <xf numFmtId="0" fontId="37" fillId="0" borderId="78" xfId="0" applyFont="1" applyBorder="1" applyAlignment="1">
      <alignment vertical="top" wrapText="1"/>
    </xf>
    <xf numFmtId="0" fontId="39" fillId="0" borderId="67" xfId="0" applyFont="1" applyBorder="1" applyAlignment="1">
      <alignment vertical="top" wrapText="1"/>
    </xf>
    <xf numFmtId="0" fontId="39" fillId="0" borderId="67" xfId="0" applyFont="1" applyBorder="1" applyAlignment="1">
      <alignment horizontal="center" wrapText="1"/>
    </xf>
    <xf numFmtId="0" fontId="40" fillId="0" borderId="67" xfId="0" applyFont="1" applyBorder="1" applyAlignment="1">
      <alignment horizontal="justify" wrapText="1"/>
    </xf>
    <xf numFmtId="0" fontId="39" fillId="0" borderId="67" xfId="0" applyFont="1" applyBorder="1" applyAlignment="1">
      <alignment horizontal="justify" wrapText="1"/>
    </xf>
    <xf numFmtId="0" fontId="39" fillId="0" borderId="67" xfId="0" applyFont="1" applyBorder="1" applyAlignment="1">
      <alignment horizontal="center" vertical="top" wrapText="1"/>
    </xf>
    <xf numFmtId="0" fontId="37" fillId="0" borderId="67" xfId="0" applyFont="1" applyBorder="1" applyAlignment="1">
      <alignment horizontal="center" vertical="top" wrapText="1"/>
    </xf>
    <xf numFmtId="0" fontId="39" fillId="0" borderId="78" xfId="0" applyFont="1" applyBorder="1" applyAlignment="1">
      <alignment vertical="top" wrapText="1"/>
    </xf>
    <xf numFmtId="0" fontId="39" fillId="0" borderId="78" xfId="0" applyFont="1" applyBorder="1" applyAlignment="1">
      <alignment horizontal="center" wrapText="1"/>
    </xf>
    <xf numFmtId="168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27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3" xfId="1" applyNumberFormat="1" applyFont="1" applyFill="1" applyBorder="1" applyAlignment="1" applyProtection="1">
      <alignment horizontal="center" vertical="center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9" fontId="7" fillId="0" borderId="15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46" xfId="1" applyNumberFormat="1" applyFont="1" applyFill="1" applyBorder="1" applyAlignment="1" applyProtection="1">
      <alignment horizontal="left" vertical="center" wrapText="1"/>
      <protection hidden="1"/>
    </xf>
    <xf numFmtId="0" fontId="34" fillId="0" borderId="67" xfId="0" applyFont="1" applyBorder="1" applyAlignment="1">
      <alignment horizontal="center" wrapText="1"/>
    </xf>
    <xf numFmtId="0" fontId="34" fillId="0" borderId="67" xfId="0" applyFont="1" applyBorder="1" applyAlignment="1">
      <alignment vertical="top" wrapText="1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2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28" fillId="0" borderId="0" xfId="2" applyFont="1" applyFill="1" applyBorder="1" applyAlignment="1">
      <alignment horizontal="left" vertical="center" wrapText="1"/>
    </xf>
    <xf numFmtId="0" fontId="36" fillId="0" borderId="0" xfId="0" applyFont="1"/>
    <xf numFmtId="0" fontId="36" fillId="0" borderId="0" xfId="0" applyFont="1" applyAlignment="1">
      <alignment wrapText="1"/>
    </xf>
    <xf numFmtId="0" fontId="6" fillId="4" borderId="13" xfId="2" applyNumberFormat="1" applyFont="1" applyFill="1" applyBorder="1" applyAlignment="1">
      <alignment vertical="top" wrapText="1"/>
    </xf>
    <xf numFmtId="0" fontId="38" fillId="0" borderId="77" xfId="0" applyFont="1" applyBorder="1" applyAlignment="1">
      <alignment horizontal="center" vertical="top" wrapText="1"/>
    </xf>
    <xf numFmtId="0" fontId="38" fillId="0" borderId="78" xfId="0" applyFont="1" applyBorder="1" applyAlignment="1">
      <alignment horizontal="center" vertical="top" wrapText="1"/>
    </xf>
    <xf numFmtId="0" fontId="38" fillId="0" borderId="79" xfId="0" applyFont="1" applyBorder="1" applyAlignment="1">
      <alignment horizontal="center" vertical="top" wrapText="1"/>
    </xf>
    <xf numFmtId="0" fontId="41" fillId="0" borderId="80" xfId="0" applyFont="1" applyBorder="1" applyAlignment="1">
      <alignment vertical="top" wrapText="1"/>
    </xf>
    <xf numFmtId="0" fontId="41" fillId="0" borderId="0" xfId="0" applyFont="1" applyBorder="1" applyAlignment="1">
      <alignment vertical="top" wrapText="1"/>
    </xf>
    <xf numFmtId="0" fontId="41" fillId="0" borderId="81" xfId="0" applyFont="1" applyBorder="1" applyAlignment="1">
      <alignment vertical="top" wrapText="1"/>
    </xf>
    <xf numFmtId="0" fontId="38" fillId="0" borderId="82" xfId="0" applyFont="1" applyBorder="1" applyAlignment="1">
      <alignment horizontal="center" vertical="top" wrapText="1"/>
    </xf>
    <xf numFmtId="0" fontId="38" fillId="0" borderId="83" xfId="0" applyFont="1" applyBorder="1" applyAlignment="1">
      <alignment horizontal="center" vertical="top" wrapText="1"/>
    </xf>
    <xf numFmtId="0" fontId="38" fillId="0" borderId="84" xfId="0" applyFont="1" applyBorder="1" applyAlignment="1">
      <alignment horizontal="center" vertical="top" wrapText="1"/>
    </xf>
    <xf numFmtId="0" fontId="38" fillId="0" borderId="68" xfId="0" applyFont="1" applyBorder="1" applyAlignment="1">
      <alignment horizontal="center" wrapText="1"/>
    </xf>
    <xf numFmtId="0" fontId="38" fillId="0" borderId="69" xfId="0" applyFont="1" applyBorder="1" applyAlignment="1">
      <alignment horizontal="center" wrapText="1"/>
    </xf>
    <xf numFmtId="0" fontId="38" fillId="0" borderId="70" xfId="0" applyFont="1" applyBorder="1" applyAlignment="1">
      <alignment horizontal="center" wrapText="1"/>
    </xf>
    <xf numFmtId="0" fontId="7" fillId="0" borderId="74" xfId="2" applyFont="1" applyBorder="1" applyAlignment="1">
      <alignment horizontal="center" wrapText="1"/>
    </xf>
    <xf numFmtId="0" fontId="7" fillId="0" borderId="75" xfId="2" applyFont="1" applyBorder="1" applyAlignment="1">
      <alignment horizontal="center" wrapText="1"/>
    </xf>
    <xf numFmtId="0" fontId="7" fillId="0" borderId="76" xfId="2" applyFont="1" applyBorder="1" applyAlignment="1">
      <alignment horizontal="center" wrapText="1"/>
    </xf>
    <xf numFmtId="0" fontId="5" fillId="0" borderId="0" xfId="23" applyFont="1" applyFill="1" applyAlignment="1" applyProtection="1">
      <alignment horizontal="center"/>
    </xf>
    <xf numFmtId="0" fontId="5" fillId="0" borderId="0" xfId="23" applyFont="1" applyFill="1" applyAlignment="1" applyProtection="1">
      <alignment horizontal="center" wrapText="1"/>
    </xf>
    <xf numFmtId="0" fontId="6" fillId="0" borderId="0" xfId="2" applyFont="1" applyAlignment="1">
      <alignment horizontal="center" wrapText="1"/>
    </xf>
    <xf numFmtId="0" fontId="38" fillId="0" borderId="71" xfId="0" applyFont="1" applyBorder="1" applyAlignment="1">
      <alignment horizontal="center" vertical="top" wrapText="1"/>
    </xf>
    <xf numFmtId="0" fontId="38" fillId="0" borderId="72" xfId="0" applyFont="1" applyBorder="1" applyAlignment="1">
      <alignment horizontal="center" vertical="top" wrapText="1"/>
    </xf>
    <xf numFmtId="0" fontId="38" fillId="0" borderId="73" xfId="0" applyFont="1" applyBorder="1" applyAlignment="1">
      <alignment horizontal="center" vertical="top" wrapText="1"/>
    </xf>
    <xf numFmtId="0" fontId="38" fillId="0" borderId="68" xfId="0" applyFont="1" applyBorder="1" applyAlignment="1">
      <alignment horizontal="justify" vertical="top" wrapText="1"/>
    </xf>
    <xf numFmtId="0" fontId="38" fillId="0" borderId="69" xfId="0" applyFont="1" applyBorder="1" applyAlignment="1">
      <alignment horizontal="justify" vertical="top" wrapText="1"/>
    </xf>
    <xf numFmtId="0" fontId="38" fillId="0" borderId="70" xfId="0" applyFont="1" applyBorder="1" applyAlignment="1">
      <alignment horizontal="justify" vertical="top" wrapText="1"/>
    </xf>
    <xf numFmtId="0" fontId="32" fillId="0" borderId="13" xfId="2" applyFont="1" applyFill="1" applyBorder="1" applyAlignment="1">
      <alignment horizontal="center" vertical="center" wrapText="1"/>
    </xf>
    <xf numFmtId="0" fontId="35" fillId="0" borderId="66" xfId="2" applyFont="1" applyFill="1" applyBorder="1" applyAlignment="1">
      <alignment horizontal="center" vertical="center" wrapText="1"/>
    </xf>
    <xf numFmtId="0" fontId="32" fillId="0" borderId="66" xfId="2" applyFont="1" applyFill="1" applyBorder="1" applyAlignment="1">
      <alignment horizontal="center" vertical="center" wrapText="1"/>
    </xf>
    <xf numFmtId="0" fontId="13" fillId="0" borderId="0" xfId="23" applyFont="1" applyFill="1" applyAlignment="1" applyProtection="1">
      <alignment horizontal="center" vertical="center"/>
      <protection locked="0"/>
    </xf>
    <xf numFmtId="0" fontId="13" fillId="0" borderId="0" xfId="23" applyFont="1" applyFill="1" applyAlignment="1" applyProtection="1">
      <alignment horizontal="center" vertical="center"/>
    </xf>
    <xf numFmtId="173" fontId="10" fillId="0" borderId="0" xfId="3" applyNumberFormat="1" applyFont="1" applyFill="1" applyBorder="1" applyAlignment="1" applyProtection="1">
      <alignment horizontal="left" vertical="center" wrapText="1"/>
    </xf>
    <xf numFmtId="0" fontId="7" fillId="0" borderId="0" xfId="2" applyFont="1" applyFill="1" applyAlignment="1" applyProtection="1">
      <alignment horizontal="center"/>
    </xf>
    <xf numFmtId="0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1" applyNumberFormat="1" applyFont="1" applyFill="1" applyBorder="1" applyAlignment="1" applyProtection="1">
      <alignment horizontal="center" vertical="center"/>
      <protection hidden="1"/>
    </xf>
    <xf numFmtId="165" fontId="8" fillId="0" borderId="27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3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7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13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17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6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8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9" fontId="12" fillId="0" borderId="13" xfId="1" applyNumberFormat="1" applyFont="1" applyFill="1" applyBorder="1" applyAlignment="1" applyProtection="1">
      <alignment horizontal="left" vertical="center" wrapText="1"/>
      <protection hidden="1"/>
    </xf>
    <xf numFmtId="169" fontId="12" fillId="0" borderId="7" xfId="1" applyNumberFormat="1" applyFont="1" applyFill="1" applyBorder="1" applyAlignment="1" applyProtection="1">
      <alignment horizontal="left" vertical="center" wrapText="1"/>
      <protection hidden="1"/>
    </xf>
    <xf numFmtId="169" fontId="12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7" fillId="0" borderId="19" xfId="1" applyNumberFormat="1" applyFont="1" applyFill="1" applyBorder="1" applyAlignment="1" applyProtection="1">
      <alignment horizontal="center" vertical="center"/>
      <protection hidden="1"/>
    </xf>
    <xf numFmtId="169" fontId="7" fillId="0" borderId="35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34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37" xfId="1" applyNumberFormat="1" applyFont="1" applyFill="1" applyBorder="1" applyAlignment="1" applyProtection="1">
      <alignment horizontal="center" vertical="center"/>
      <protection hidden="1"/>
    </xf>
    <xf numFmtId="165" fontId="7" fillId="0" borderId="36" xfId="1" applyNumberFormat="1" applyFont="1" applyFill="1" applyBorder="1" applyAlignment="1" applyProtection="1">
      <alignment horizontal="center" vertical="center"/>
      <protection hidden="1"/>
    </xf>
    <xf numFmtId="169" fontId="6" fillId="0" borderId="27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3" xfId="1" applyNumberFormat="1" applyFont="1" applyFill="1" applyBorder="1" applyAlignment="1" applyProtection="1">
      <alignment horizontal="center" vertical="center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9" fontId="7" fillId="0" borderId="27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5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13" xfId="1" applyNumberFormat="1" applyFont="1" applyFill="1" applyBorder="1" applyAlignment="1" applyProtection="1">
      <alignment horizontal="center" vertical="center"/>
      <protection hidden="1"/>
    </xf>
    <xf numFmtId="165" fontId="7" fillId="0" borderId="11" xfId="1" applyNumberFormat="1" applyFont="1" applyFill="1" applyBorder="1" applyAlignment="1" applyProtection="1">
      <alignment horizontal="center" vertical="center"/>
      <protection hidden="1"/>
    </xf>
    <xf numFmtId="169" fontId="7" fillId="0" borderId="4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47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17" xfId="1" applyNumberFormat="1" applyFont="1" applyFill="1" applyBorder="1" applyAlignment="1" applyProtection="1">
      <alignment horizontal="center" vertical="center"/>
      <protection hidden="1"/>
    </xf>
    <xf numFmtId="165" fontId="7" fillId="0" borderId="16" xfId="1" applyNumberFormat="1" applyFont="1" applyFill="1" applyBorder="1" applyAlignment="1" applyProtection="1">
      <alignment horizontal="center" vertical="center"/>
      <protection hidden="1"/>
    </xf>
    <xf numFmtId="0" fontId="6" fillId="0" borderId="19" xfId="1" applyNumberFormat="1" applyFont="1" applyFill="1" applyBorder="1" applyAlignment="1" applyProtection="1">
      <alignment horizontal="center" vertical="center"/>
      <protection hidden="1"/>
    </xf>
    <xf numFmtId="168" fontId="6" fillId="0" borderId="46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46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27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6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5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6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5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27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6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5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27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46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9" xfId="1" applyNumberFormat="1" applyFont="1" applyFill="1" applyBorder="1" applyAlignment="1" applyProtection="1">
      <alignment horizontal="center" vertical="center"/>
      <protection hidden="1"/>
    </xf>
    <xf numFmtId="168" fontId="7" fillId="0" borderId="27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46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2" applyFont="1" applyBorder="1" applyAlignment="1">
      <alignment horizontal="right"/>
    </xf>
    <xf numFmtId="0" fontId="6" fillId="0" borderId="13" xfId="2" applyFont="1" applyBorder="1" applyAlignment="1">
      <alignment horizontal="center" vertical="center" wrapText="1"/>
    </xf>
    <xf numFmtId="0" fontId="5" fillId="0" borderId="0" xfId="23" applyFont="1" applyFill="1" applyAlignment="1" applyProtection="1">
      <alignment horizontal="left"/>
    </xf>
    <xf numFmtId="0" fontId="5" fillId="0" borderId="0" xfId="23" applyFont="1" applyFill="1" applyAlignment="1" applyProtection="1">
      <alignment horizontal="left" wrapText="1"/>
    </xf>
    <xf numFmtId="0" fontId="6" fillId="0" borderId="0" xfId="2" applyFont="1" applyAlignment="1">
      <alignment horizontal="left" vertical="top" wrapText="1"/>
    </xf>
    <xf numFmtId="0" fontId="6" fillId="0" borderId="13" xfId="2" applyFont="1" applyBorder="1" applyAlignment="1">
      <alignment horizontal="center" vertical="top" wrapText="1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center" vertical="center" wrapText="1"/>
    </xf>
    <xf numFmtId="0" fontId="24" fillId="0" borderId="0" xfId="2" applyAlignment="1">
      <alignment horizontal="center"/>
    </xf>
    <xf numFmtId="0" fontId="6" fillId="0" borderId="0" xfId="2" applyFont="1" applyAlignment="1">
      <alignment horizontal="center"/>
    </xf>
  </cellXfs>
  <cellStyles count="25">
    <cellStyle name="Обычный" xfId="0" builtinId="0"/>
    <cellStyle name="Обычный 2" xfId="1"/>
    <cellStyle name="Обычный 2 10" xfId="5"/>
    <cellStyle name="Обычный 2 11" xfId="6"/>
    <cellStyle name="Обычный 2 12" xfId="7"/>
    <cellStyle name="Обычный 2 13" xfId="8"/>
    <cellStyle name="Обычный 2 14" xfId="9"/>
    <cellStyle name="Обычный 2 15" xfId="10"/>
    <cellStyle name="Обычный 2 2" xfId="11"/>
    <cellStyle name="Обычный 2 2 2" xfId="12"/>
    <cellStyle name="Обычный 2 2 3" xfId="13"/>
    <cellStyle name="Обычный 2 3" xfId="14"/>
    <cellStyle name="Обычный 2 4" xfId="15"/>
    <cellStyle name="Обычный 2 5" xfId="16"/>
    <cellStyle name="Обычный 2 6" xfId="17"/>
    <cellStyle name="Обычный 2 7" xfId="18"/>
    <cellStyle name="Обычный 2 8" xfId="19"/>
    <cellStyle name="Обычный 2 9" xfId="20"/>
    <cellStyle name="Обычный 3" xfId="2"/>
    <cellStyle name="Обычный 3 2" xfId="21"/>
    <cellStyle name="Обычный 3 3" xfId="22"/>
    <cellStyle name="Обычный 8" xfId="23"/>
    <cellStyle name="Обычный_источники" xfId="4"/>
    <cellStyle name="Финансовый 2" xfId="3"/>
    <cellStyle name="Финансовый 4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2"/>
  <sheetViews>
    <sheetView view="pageBreakPreview" zoomScaleSheetLayoutView="100" workbookViewId="0">
      <selection activeCell="B8" sqref="B8"/>
    </sheetView>
  </sheetViews>
  <sheetFormatPr defaultRowHeight="12.75"/>
  <cols>
    <col min="1" max="1" width="25" style="465" customWidth="1"/>
    <col min="2" max="2" width="59.28515625" style="408" customWidth="1"/>
    <col min="3" max="3" width="16.5703125" style="408" customWidth="1"/>
    <col min="4" max="4" width="5.42578125" style="408" customWidth="1"/>
    <col min="5" max="256" width="9.140625" style="408"/>
    <col min="257" max="257" width="25" style="408" customWidth="1"/>
    <col min="258" max="258" width="59.28515625" style="408" customWidth="1"/>
    <col min="259" max="259" width="16.5703125" style="408" customWidth="1"/>
    <col min="260" max="260" width="5.42578125" style="408" customWidth="1"/>
    <col min="261" max="512" width="9.140625" style="408"/>
    <col min="513" max="513" width="25" style="408" customWidth="1"/>
    <col min="514" max="514" width="59.28515625" style="408" customWidth="1"/>
    <col min="515" max="515" width="16.5703125" style="408" customWidth="1"/>
    <col min="516" max="516" width="5.42578125" style="408" customWidth="1"/>
    <col min="517" max="768" width="9.140625" style="408"/>
    <col min="769" max="769" width="25" style="408" customWidth="1"/>
    <col min="770" max="770" width="59.28515625" style="408" customWidth="1"/>
    <col min="771" max="771" width="16.5703125" style="408" customWidth="1"/>
    <col min="772" max="772" width="5.42578125" style="408" customWidth="1"/>
    <col min="773" max="1024" width="9.140625" style="408"/>
    <col min="1025" max="1025" width="25" style="408" customWidth="1"/>
    <col min="1026" max="1026" width="59.28515625" style="408" customWidth="1"/>
    <col min="1027" max="1027" width="16.5703125" style="408" customWidth="1"/>
    <col min="1028" max="1028" width="5.42578125" style="408" customWidth="1"/>
    <col min="1029" max="1280" width="9.140625" style="408"/>
    <col min="1281" max="1281" width="25" style="408" customWidth="1"/>
    <col min="1282" max="1282" width="59.28515625" style="408" customWidth="1"/>
    <col min="1283" max="1283" width="16.5703125" style="408" customWidth="1"/>
    <col min="1284" max="1284" width="5.42578125" style="408" customWidth="1"/>
    <col min="1285" max="1536" width="9.140625" style="408"/>
    <col min="1537" max="1537" width="25" style="408" customWidth="1"/>
    <col min="1538" max="1538" width="59.28515625" style="408" customWidth="1"/>
    <col min="1539" max="1539" width="16.5703125" style="408" customWidth="1"/>
    <col min="1540" max="1540" width="5.42578125" style="408" customWidth="1"/>
    <col min="1541" max="1792" width="9.140625" style="408"/>
    <col min="1793" max="1793" width="25" style="408" customWidth="1"/>
    <col min="1794" max="1794" width="59.28515625" style="408" customWidth="1"/>
    <col min="1795" max="1795" width="16.5703125" style="408" customWidth="1"/>
    <col min="1796" max="1796" width="5.42578125" style="408" customWidth="1"/>
    <col min="1797" max="2048" width="9.140625" style="408"/>
    <col min="2049" max="2049" width="25" style="408" customWidth="1"/>
    <col min="2050" max="2050" width="59.28515625" style="408" customWidth="1"/>
    <col min="2051" max="2051" width="16.5703125" style="408" customWidth="1"/>
    <col min="2052" max="2052" width="5.42578125" style="408" customWidth="1"/>
    <col min="2053" max="2304" width="9.140625" style="408"/>
    <col min="2305" max="2305" width="25" style="408" customWidth="1"/>
    <col min="2306" max="2306" width="59.28515625" style="408" customWidth="1"/>
    <col min="2307" max="2307" width="16.5703125" style="408" customWidth="1"/>
    <col min="2308" max="2308" width="5.42578125" style="408" customWidth="1"/>
    <col min="2309" max="2560" width="9.140625" style="408"/>
    <col min="2561" max="2561" width="25" style="408" customWidth="1"/>
    <col min="2562" max="2562" width="59.28515625" style="408" customWidth="1"/>
    <col min="2563" max="2563" width="16.5703125" style="408" customWidth="1"/>
    <col min="2564" max="2564" width="5.42578125" style="408" customWidth="1"/>
    <col min="2565" max="2816" width="9.140625" style="408"/>
    <col min="2817" max="2817" width="25" style="408" customWidth="1"/>
    <col min="2818" max="2818" width="59.28515625" style="408" customWidth="1"/>
    <col min="2819" max="2819" width="16.5703125" style="408" customWidth="1"/>
    <col min="2820" max="2820" width="5.42578125" style="408" customWidth="1"/>
    <col min="2821" max="3072" width="9.140625" style="408"/>
    <col min="3073" max="3073" width="25" style="408" customWidth="1"/>
    <col min="3074" max="3074" width="59.28515625" style="408" customWidth="1"/>
    <col min="3075" max="3075" width="16.5703125" style="408" customWidth="1"/>
    <col min="3076" max="3076" width="5.42578125" style="408" customWidth="1"/>
    <col min="3077" max="3328" width="9.140625" style="408"/>
    <col min="3329" max="3329" width="25" style="408" customWidth="1"/>
    <col min="3330" max="3330" width="59.28515625" style="408" customWidth="1"/>
    <col min="3331" max="3331" width="16.5703125" style="408" customWidth="1"/>
    <col min="3332" max="3332" width="5.42578125" style="408" customWidth="1"/>
    <col min="3333" max="3584" width="9.140625" style="408"/>
    <col min="3585" max="3585" width="25" style="408" customWidth="1"/>
    <col min="3586" max="3586" width="59.28515625" style="408" customWidth="1"/>
    <col min="3587" max="3587" width="16.5703125" style="408" customWidth="1"/>
    <col min="3588" max="3588" width="5.42578125" style="408" customWidth="1"/>
    <col min="3589" max="3840" width="9.140625" style="408"/>
    <col min="3841" max="3841" width="25" style="408" customWidth="1"/>
    <col min="3842" max="3842" width="59.28515625" style="408" customWidth="1"/>
    <col min="3843" max="3843" width="16.5703125" style="408" customWidth="1"/>
    <col min="3844" max="3844" width="5.42578125" style="408" customWidth="1"/>
    <col min="3845" max="4096" width="9.140625" style="408"/>
    <col min="4097" max="4097" width="25" style="408" customWidth="1"/>
    <col min="4098" max="4098" width="59.28515625" style="408" customWidth="1"/>
    <col min="4099" max="4099" width="16.5703125" style="408" customWidth="1"/>
    <col min="4100" max="4100" width="5.42578125" style="408" customWidth="1"/>
    <col min="4101" max="4352" width="9.140625" style="408"/>
    <col min="4353" max="4353" width="25" style="408" customWidth="1"/>
    <col min="4354" max="4354" width="59.28515625" style="408" customWidth="1"/>
    <col min="4355" max="4355" width="16.5703125" style="408" customWidth="1"/>
    <col min="4356" max="4356" width="5.42578125" style="408" customWidth="1"/>
    <col min="4357" max="4608" width="9.140625" style="408"/>
    <col min="4609" max="4609" width="25" style="408" customWidth="1"/>
    <col min="4610" max="4610" width="59.28515625" style="408" customWidth="1"/>
    <col min="4611" max="4611" width="16.5703125" style="408" customWidth="1"/>
    <col min="4612" max="4612" width="5.42578125" style="408" customWidth="1"/>
    <col min="4613" max="4864" width="9.140625" style="408"/>
    <col min="4865" max="4865" width="25" style="408" customWidth="1"/>
    <col min="4866" max="4866" width="59.28515625" style="408" customWidth="1"/>
    <col min="4867" max="4867" width="16.5703125" style="408" customWidth="1"/>
    <col min="4868" max="4868" width="5.42578125" style="408" customWidth="1"/>
    <col min="4869" max="5120" width="9.140625" style="408"/>
    <col min="5121" max="5121" width="25" style="408" customWidth="1"/>
    <col min="5122" max="5122" width="59.28515625" style="408" customWidth="1"/>
    <col min="5123" max="5123" width="16.5703125" style="408" customWidth="1"/>
    <col min="5124" max="5124" width="5.42578125" style="408" customWidth="1"/>
    <col min="5125" max="5376" width="9.140625" style="408"/>
    <col min="5377" max="5377" width="25" style="408" customWidth="1"/>
    <col min="5378" max="5378" width="59.28515625" style="408" customWidth="1"/>
    <col min="5379" max="5379" width="16.5703125" style="408" customWidth="1"/>
    <col min="5380" max="5380" width="5.42578125" style="408" customWidth="1"/>
    <col min="5381" max="5632" width="9.140625" style="408"/>
    <col min="5633" max="5633" width="25" style="408" customWidth="1"/>
    <col min="5634" max="5634" width="59.28515625" style="408" customWidth="1"/>
    <col min="5635" max="5635" width="16.5703125" style="408" customWidth="1"/>
    <col min="5636" max="5636" width="5.42578125" style="408" customWidth="1"/>
    <col min="5637" max="5888" width="9.140625" style="408"/>
    <col min="5889" max="5889" width="25" style="408" customWidth="1"/>
    <col min="5890" max="5890" width="59.28515625" style="408" customWidth="1"/>
    <col min="5891" max="5891" width="16.5703125" style="408" customWidth="1"/>
    <col min="5892" max="5892" width="5.42578125" style="408" customWidth="1"/>
    <col min="5893" max="6144" width="9.140625" style="408"/>
    <col min="6145" max="6145" width="25" style="408" customWidth="1"/>
    <col min="6146" max="6146" width="59.28515625" style="408" customWidth="1"/>
    <col min="6147" max="6147" width="16.5703125" style="408" customWidth="1"/>
    <col min="6148" max="6148" width="5.42578125" style="408" customWidth="1"/>
    <col min="6149" max="6400" width="9.140625" style="408"/>
    <col min="6401" max="6401" width="25" style="408" customWidth="1"/>
    <col min="6402" max="6402" width="59.28515625" style="408" customWidth="1"/>
    <col min="6403" max="6403" width="16.5703125" style="408" customWidth="1"/>
    <col min="6404" max="6404" width="5.42578125" style="408" customWidth="1"/>
    <col min="6405" max="6656" width="9.140625" style="408"/>
    <col min="6657" max="6657" width="25" style="408" customWidth="1"/>
    <col min="6658" max="6658" width="59.28515625" style="408" customWidth="1"/>
    <col min="6659" max="6659" width="16.5703125" style="408" customWidth="1"/>
    <col min="6660" max="6660" width="5.42578125" style="408" customWidth="1"/>
    <col min="6661" max="6912" width="9.140625" style="408"/>
    <col min="6913" max="6913" width="25" style="408" customWidth="1"/>
    <col min="6914" max="6914" width="59.28515625" style="408" customWidth="1"/>
    <col min="6915" max="6915" width="16.5703125" style="408" customWidth="1"/>
    <col min="6916" max="6916" width="5.42578125" style="408" customWidth="1"/>
    <col min="6917" max="7168" width="9.140625" style="408"/>
    <col min="7169" max="7169" width="25" style="408" customWidth="1"/>
    <col min="7170" max="7170" width="59.28515625" style="408" customWidth="1"/>
    <col min="7171" max="7171" width="16.5703125" style="408" customWidth="1"/>
    <col min="7172" max="7172" width="5.42578125" style="408" customWidth="1"/>
    <col min="7173" max="7424" width="9.140625" style="408"/>
    <col min="7425" max="7425" width="25" style="408" customWidth="1"/>
    <col min="7426" max="7426" width="59.28515625" style="408" customWidth="1"/>
    <col min="7427" max="7427" width="16.5703125" style="408" customWidth="1"/>
    <col min="7428" max="7428" width="5.42578125" style="408" customWidth="1"/>
    <col min="7429" max="7680" width="9.140625" style="408"/>
    <col min="7681" max="7681" width="25" style="408" customWidth="1"/>
    <col min="7682" max="7682" width="59.28515625" style="408" customWidth="1"/>
    <col min="7683" max="7683" width="16.5703125" style="408" customWidth="1"/>
    <col min="7684" max="7684" width="5.42578125" style="408" customWidth="1"/>
    <col min="7685" max="7936" width="9.140625" style="408"/>
    <col min="7937" max="7937" width="25" style="408" customWidth="1"/>
    <col min="7938" max="7938" width="59.28515625" style="408" customWidth="1"/>
    <col min="7939" max="7939" width="16.5703125" style="408" customWidth="1"/>
    <col min="7940" max="7940" width="5.42578125" style="408" customWidth="1"/>
    <col min="7941" max="8192" width="9.140625" style="408"/>
    <col min="8193" max="8193" width="25" style="408" customWidth="1"/>
    <col min="8194" max="8194" width="59.28515625" style="408" customWidth="1"/>
    <col min="8195" max="8195" width="16.5703125" style="408" customWidth="1"/>
    <col min="8196" max="8196" width="5.42578125" style="408" customWidth="1"/>
    <col min="8197" max="8448" width="9.140625" style="408"/>
    <col min="8449" max="8449" width="25" style="408" customWidth="1"/>
    <col min="8450" max="8450" width="59.28515625" style="408" customWidth="1"/>
    <col min="8451" max="8451" width="16.5703125" style="408" customWidth="1"/>
    <col min="8452" max="8452" width="5.42578125" style="408" customWidth="1"/>
    <col min="8453" max="8704" width="9.140625" style="408"/>
    <col min="8705" max="8705" width="25" style="408" customWidth="1"/>
    <col min="8706" max="8706" width="59.28515625" style="408" customWidth="1"/>
    <col min="8707" max="8707" width="16.5703125" style="408" customWidth="1"/>
    <col min="8708" max="8708" width="5.42578125" style="408" customWidth="1"/>
    <col min="8709" max="8960" width="9.140625" style="408"/>
    <col min="8961" max="8961" width="25" style="408" customWidth="1"/>
    <col min="8962" max="8962" width="59.28515625" style="408" customWidth="1"/>
    <col min="8963" max="8963" width="16.5703125" style="408" customWidth="1"/>
    <col min="8964" max="8964" width="5.42578125" style="408" customWidth="1"/>
    <col min="8965" max="9216" width="9.140625" style="408"/>
    <col min="9217" max="9217" width="25" style="408" customWidth="1"/>
    <col min="9218" max="9218" width="59.28515625" style="408" customWidth="1"/>
    <col min="9219" max="9219" width="16.5703125" style="408" customWidth="1"/>
    <col min="9220" max="9220" width="5.42578125" style="408" customWidth="1"/>
    <col min="9221" max="9472" width="9.140625" style="408"/>
    <col min="9473" max="9473" width="25" style="408" customWidth="1"/>
    <col min="9474" max="9474" width="59.28515625" style="408" customWidth="1"/>
    <col min="9475" max="9475" width="16.5703125" style="408" customWidth="1"/>
    <col min="9476" max="9476" width="5.42578125" style="408" customWidth="1"/>
    <col min="9477" max="9728" width="9.140625" style="408"/>
    <col min="9729" max="9729" width="25" style="408" customWidth="1"/>
    <col min="9730" max="9730" width="59.28515625" style="408" customWidth="1"/>
    <col min="9731" max="9731" width="16.5703125" style="408" customWidth="1"/>
    <col min="9732" max="9732" width="5.42578125" style="408" customWidth="1"/>
    <col min="9733" max="9984" width="9.140625" style="408"/>
    <col min="9985" max="9985" width="25" style="408" customWidth="1"/>
    <col min="9986" max="9986" width="59.28515625" style="408" customWidth="1"/>
    <col min="9987" max="9987" width="16.5703125" style="408" customWidth="1"/>
    <col min="9988" max="9988" width="5.42578125" style="408" customWidth="1"/>
    <col min="9989" max="10240" width="9.140625" style="408"/>
    <col min="10241" max="10241" width="25" style="408" customWidth="1"/>
    <col min="10242" max="10242" width="59.28515625" style="408" customWidth="1"/>
    <col min="10243" max="10243" width="16.5703125" style="408" customWidth="1"/>
    <col min="10244" max="10244" width="5.42578125" style="408" customWidth="1"/>
    <col min="10245" max="10496" width="9.140625" style="408"/>
    <col min="10497" max="10497" width="25" style="408" customWidth="1"/>
    <col min="10498" max="10498" width="59.28515625" style="408" customWidth="1"/>
    <col min="10499" max="10499" width="16.5703125" style="408" customWidth="1"/>
    <col min="10500" max="10500" width="5.42578125" style="408" customWidth="1"/>
    <col min="10501" max="10752" width="9.140625" style="408"/>
    <col min="10753" max="10753" width="25" style="408" customWidth="1"/>
    <col min="10754" max="10754" width="59.28515625" style="408" customWidth="1"/>
    <col min="10755" max="10755" width="16.5703125" style="408" customWidth="1"/>
    <col min="10756" max="10756" width="5.42578125" style="408" customWidth="1"/>
    <col min="10757" max="11008" width="9.140625" style="408"/>
    <col min="11009" max="11009" width="25" style="408" customWidth="1"/>
    <col min="11010" max="11010" width="59.28515625" style="408" customWidth="1"/>
    <col min="11011" max="11011" width="16.5703125" style="408" customWidth="1"/>
    <col min="11012" max="11012" width="5.42578125" style="408" customWidth="1"/>
    <col min="11013" max="11264" width="9.140625" style="408"/>
    <col min="11265" max="11265" width="25" style="408" customWidth="1"/>
    <col min="11266" max="11266" width="59.28515625" style="408" customWidth="1"/>
    <col min="11267" max="11267" width="16.5703125" style="408" customWidth="1"/>
    <col min="11268" max="11268" width="5.42578125" style="408" customWidth="1"/>
    <col min="11269" max="11520" width="9.140625" style="408"/>
    <col min="11521" max="11521" width="25" style="408" customWidth="1"/>
    <col min="11522" max="11522" width="59.28515625" style="408" customWidth="1"/>
    <col min="11523" max="11523" width="16.5703125" style="408" customWidth="1"/>
    <col min="11524" max="11524" width="5.42578125" style="408" customWidth="1"/>
    <col min="11525" max="11776" width="9.140625" style="408"/>
    <col min="11777" max="11777" width="25" style="408" customWidth="1"/>
    <col min="11778" max="11778" width="59.28515625" style="408" customWidth="1"/>
    <col min="11779" max="11779" width="16.5703125" style="408" customWidth="1"/>
    <col min="11780" max="11780" width="5.42578125" style="408" customWidth="1"/>
    <col min="11781" max="12032" width="9.140625" style="408"/>
    <col min="12033" max="12033" width="25" style="408" customWidth="1"/>
    <col min="12034" max="12034" width="59.28515625" style="408" customWidth="1"/>
    <col min="12035" max="12035" width="16.5703125" style="408" customWidth="1"/>
    <col min="12036" max="12036" width="5.42578125" style="408" customWidth="1"/>
    <col min="12037" max="12288" width="9.140625" style="408"/>
    <col min="12289" max="12289" width="25" style="408" customWidth="1"/>
    <col min="12290" max="12290" width="59.28515625" style="408" customWidth="1"/>
    <col min="12291" max="12291" width="16.5703125" style="408" customWidth="1"/>
    <col min="12292" max="12292" width="5.42578125" style="408" customWidth="1"/>
    <col min="12293" max="12544" width="9.140625" style="408"/>
    <col min="12545" max="12545" width="25" style="408" customWidth="1"/>
    <col min="12546" max="12546" width="59.28515625" style="408" customWidth="1"/>
    <col min="12547" max="12547" width="16.5703125" style="408" customWidth="1"/>
    <col min="12548" max="12548" width="5.42578125" style="408" customWidth="1"/>
    <col min="12549" max="12800" width="9.140625" style="408"/>
    <col min="12801" max="12801" width="25" style="408" customWidth="1"/>
    <col min="12802" max="12802" width="59.28515625" style="408" customWidth="1"/>
    <col min="12803" max="12803" width="16.5703125" style="408" customWidth="1"/>
    <col min="12804" max="12804" width="5.42578125" style="408" customWidth="1"/>
    <col min="12805" max="13056" width="9.140625" style="408"/>
    <col min="13057" max="13057" width="25" style="408" customWidth="1"/>
    <col min="13058" max="13058" width="59.28515625" style="408" customWidth="1"/>
    <col min="13059" max="13059" width="16.5703125" style="408" customWidth="1"/>
    <col min="13060" max="13060" width="5.42578125" style="408" customWidth="1"/>
    <col min="13061" max="13312" width="9.140625" style="408"/>
    <col min="13313" max="13313" width="25" style="408" customWidth="1"/>
    <col min="13314" max="13314" width="59.28515625" style="408" customWidth="1"/>
    <col min="13315" max="13315" width="16.5703125" style="408" customWidth="1"/>
    <col min="13316" max="13316" width="5.42578125" style="408" customWidth="1"/>
    <col min="13317" max="13568" width="9.140625" style="408"/>
    <col min="13569" max="13569" width="25" style="408" customWidth="1"/>
    <col min="13570" max="13570" width="59.28515625" style="408" customWidth="1"/>
    <col min="13571" max="13571" width="16.5703125" style="408" customWidth="1"/>
    <col min="13572" max="13572" width="5.42578125" style="408" customWidth="1"/>
    <col min="13573" max="13824" width="9.140625" style="408"/>
    <col min="13825" max="13825" width="25" style="408" customWidth="1"/>
    <col min="13826" max="13826" width="59.28515625" style="408" customWidth="1"/>
    <col min="13827" max="13827" width="16.5703125" style="408" customWidth="1"/>
    <col min="13828" max="13828" width="5.42578125" style="408" customWidth="1"/>
    <col min="13829" max="14080" width="9.140625" style="408"/>
    <col min="14081" max="14081" width="25" style="408" customWidth="1"/>
    <col min="14082" max="14082" width="59.28515625" style="408" customWidth="1"/>
    <col min="14083" max="14083" width="16.5703125" style="408" customWidth="1"/>
    <col min="14084" max="14084" width="5.42578125" style="408" customWidth="1"/>
    <col min="14085" max="14336" width="9.140625" style="408"/>
    <col min="14337" max="14337" width="25" style="408" customWidth="1"/>
    <col min="14338" max="14338" width="59.28515625" style="408" customWidth="1"/>
    <col min="14339" max="14339" width="16.5703125" style="408" customWidth="1"/>
    <col min="14340" max="14340" width="5.42578125" style="408" customWidth="1"/>
    <col min="14341" max="14592" width="9.140625" style="408"/>
    <col min="14593" max="14593" width="25" style="408" customWidth="1"/>
    <col min="14594" max="14594" width="59.28515625" style="408" customWidth="1"/>
    <col min="14595" max="14595" width="16.5703125" style="408" customWidth="1"/>
    <col min="14596" max="14596" width="5.42578125" style="408" customWidth="1"/>
    <col min="14597" max="14848" width="9.140625" style="408"/>
    <col min="14849" max="14849" width="25" style="408" customWidth="1"/>
    <col min="14850" max="14850" width="59.28515625" style="408" customWidth="1"/>
    <col min="14851" max="14851" width="16.5703125" style="408" customWidth="1"/>
    <col min="14852" max="14852" width="5.42578125" style="408" customWidth="1"/>
    <col min="14853" max="15104" width="9.140625" style="408"/>
    <col min="15105" max="15105" width="25" style="408" customWidth="1"/>
    <col min="15106" max="15106" width="59.28515625" style="408" customWidth="1"/>
    <col min="15107" max="15107" width="16.5703125" style="408" customWidth="1"/>
    <col min="15108" max="15108" width="5.42578125" style="408" customWidth="1"/>
    <col min="15109" max="15360" width="9.140625" style="408"/>
    <col min="15361" max="15361" width="25" style="408" customWidth="1"/>
    <col min="15362" max="15362" width="59.28515625" style="408" customWidth="1"/>
    <col min="15363" max="15363" width="16.5703125" style="408" customWidth="1"/>
    <col min="15364" max="15364" width="5.42578125" style="408" customWidth="1"/>
    <col min="15365" max="15616" width="9.140625" style="408"/>
    <col min="15617" max="15617" width="25" style="408" customWidth="1"/>
    <col min="15618" max="15618" width="59.28515625" style="408" customWidth="1"/>
    <col min="15619" max="15619" width="16.5703125" style="408" customWidth="1"/>
    <col min="15620" max="15620" width="5.42578125" style="408" customWidth="1"/>
    <col min="15621" max="15872" width="9.140625" style="408"/>
    <col min="15873" max="15873" width="25" style="408" customWidth="1"/>
    <col min="15874" max="15874" width="59.28515625" style="408" customWidth="1"/>
    <col min="15875" max="15875" width="16.5703125" style="408" customWidth="1"/>
    <col min="15876" max="15876" width="5.42578125" style="408" customWidth="1"/>
    <col min="15877" max="16128" width="9.140625" style="408"/>
    <col min="16129" max="16129" width="25" style="408" customWidth="1"/>
    <col min="16130" max="16130" width="59.28515625" style="408" customWidth="1"/>
    <col min="16131" max="16131" width="16.5703125" style="408" customWidth="1"/>
    <col min="16132" max="16132" width="5.42578125" style="408" customWidth="1"/>
    <col min="16133" max="16384" width="9.140625" style="408"/>
  </cols>
  <sheetData>
    <row r="1" spans="1:4">
      <c r="B1" s="540" t="s">
        <v>593</v>
      </c>
      <c r="C1" s="540"/>
      <c r="D1" s="411"/>
    </row>
    <row r="2" spans="1:4">
      <c r="B2" s="540" t="s">
        <v>434</v>
      </c>
      <c r="C2" s="540"/>
      <c r="D2" s="411"/>
    </row>
    <row r="3" spans="1:4" ht="12.75" customHeight="1">
      <c r="B3" s="541" t="s">
        <v>591</v>
      </c>
      <c r="C3" s="541"/>
      <c r="D3" s="412"/>
    </row>
    <row r="4" spans="1:4">
      <c r="B4" s="540" t="s">
        <v>628</v>
      </c>
      <c r="C4" s="540"/>
      <c r="D4" s="411"/>
    </row>
    <row r="5" spans="1:4" ht="66.75" customHeight="1">
      <c r="A5" s="542" t="s">
        <v>618</v>
      </c>
      <c r="B5" s="542"/>
      <c r="C5" s="542"/>
      <c r="D5" s="476"/>
    </row>
    <row r="6" spans="1:4" ht="14.25" customHeight="1">
      <c r="A6" s="413"/>
      <c r="B6" s="477"/>
      <c r="C6" s="477"/>
      <c r="D6" s="477"/>
    </row>
    <row r="7" spans="1:4" ht="18.75">
      <c r="C7" s="478" t="s">
        <v>479</v>
      </c>
    </row>
    <row r="8" spans="1:4" ht="31.5">
      <c r="A8" s="419" t="s">
        <v>480</v>
      </c>
      <c r="B8" s="415" t="s">
        <v>481</v>
      </c>
      <c r="C8" s="415" t="s">
        <v>482</v>
      </c>
    </row>
    <row r="9" spans="1:4" ht="15.75">
      <c r="A9" s="479">
        <v>1</v>
      </c>
      <c r="B9" s="479">
        <v>2</v>
      </c>
      <c r="C9" s="479">
        <v>3</v>
      </c>
    </row>
    <row r="10" spans="1:4" ht="17.25" customHeight="1">
      <c r="A10" s="543" t="s">
        <v>551</v>
      </c>
      <c r="B10" s="544"/>
      <c r="C10" s="545"/>
    </row>
    <row r="11" spans="1:4" ht="33">
      <c r="A11" s="494" t="s">
        <v>251</v>
      </c>
      <c r="B11" s="496" t="s">
        <v>252</v>
      </c>
      <c r="C11" s="497">
        <v>15</v>
      </c>
    </row>
    <row r="12" spans="1:4" ht="34.5" customHeight="1">
      <c r="A12" s="546" t="s">
        <v>552</v>
      </c>
      <c r="B12" s="547"/>
      <c r="C12" s="548"/>
    </row>
    <row r="13" spans="1:4" ht="99">
      <c r="A13" s="498" t="s">
        <v>263</v>
      </c>
      <c r="B13" s="499" t="s">
        <v>264</v>
      </c>
      <c r="C13" s="499">
        <v>0.12180000000000001</v>
      </c>
    </row>
    <row r="14" spans="1:4" ht="115.5">
      <c r="A14" s="498" t="s">
        <v>265</v>
      </c>
      <c r="B14" s="499" t="s">
        <v>266</v>
      </c>
      <c r="C14" s="499">
        <v>0.12180000000000001</v>
      </c>
    </row>
    <row r="15" spans="1:4" ht="99">
      <c r="A15" s="498" t="s">
        <v>267</v>
      </c>
      <c r="B15" s="499" t="s">
        <v>268</v>
      </c>
      <c r="C15" s="499">
        <v>0.12180000000000001</v>
      </c>
    </row>
    <row r="16" spans="1:4" ht="111" customHeight="1">
      <c r="A16" s="498" t="s">
        <v>269</v>
      </c>
      <c r="B16" s="499" t="s">
        <v>270</v>
      </c>
      <c r="C16" s="499">
        <v>0.12180000000000001</v>
      </c>
    </row>
    <row r="17" spans="1:3" ht="38.25" customHeight="1">
      <c r="A17" s="534" t="s">
        <v>553</v>
      </c>
      <c r="B17" s="535"/>
      <c r="C17" s="536"/>
    </row>
    <row r="18" spans="1:3" ht="48.75" customHeight="1">
      <c r="A18" s="494" t="s">
        <v>275</v>
      </c>
      <c r="B18" s="496" t="s">
        <v>274</v>
      </c>
      <c r="C18" s="497">
        <v>50</v>
      </c>
    </row>
    <row r="19" spans="1:3" ht="48.75" customHeight="1">
      <c r="A19" s="494" t="s">
        <v>276</v>
      </c>
      <c r="B19" s="496" t="s">
        <v>277</v>
      </c>
      <c r="C19" s="497">
        <v>50</v>
      </c>
    </row>
    <row r="20" spans="1:3" ht="48.75" customHeight="1">
      <c r="A20" s="534" t="s">
        <v>554</v>
      </c>
      <c r="B20" s="535"/>
      <c r="C20" s="536"/>
    </row>
    <row r="21" spans="1:3" ht="48.75" customHeight="1">
      <c r="A21" s="494" t="s">
        <v>282</v>
      </c>
      <c r="B21" s="496" t="s">
        <v>283</v>
      </c>
      <c r="C21" s="497">
        <v>100</v>
      </c>
    </row>
    <row r="22" spans="1:3" ht="48.75" customHeight="1">
      <c r="A22" s="494" t="s">
        <v>555</v>
      </c>
      <c r="B22" s="496" t="s">
        <v>556</v>
      </c>
      <c r="C22" s="497">
        <v>100</v>
      </c>
    </row>
    <row r="23" spans="1:3" ht="48.75" customHeight="1">
      <c r="A23" s="494" t="s">
        <v>292</v>
      </c>
      <c r="B23" s="496" t="s">
        <v>293</v>
      </c>
      <c r="C23" s="497">
        <v>100</v>
      </c>
    </row>
    <row r="24" spans="1:3" ht="48.75" customHeight="1">
      <c r="A24" s="534" t="s">
        <v>557</v>
      </c>
      <c r="B24" s="535"/>
      <c r="C24" s="536"/>
    </row>
    <row r="25" spans="1:3" ht="48.75" customHeight="1">
      <c r="A25" s="496" t="s">
        <v>298</v>
      </c>
      <c r="B25" s="496" t="s">
        <v>299</v>
      </c>
      <c r="C25" s="497">
        <v>100</v>
      </c>
    </row>
    <row r="26" spans="1:3" ht="48.75" customHeight="1">
      <c r="A26" s="496" t="s">
        <v>484</v>
      </c>
      <c r="B26" s="496" t="s">
        <v>299</v>
      </c>
      <c r="C26" s="500">
        <v>100</v>
      </c>
    </row>
    <row r="27" spans="1:3" ht="48.75" customHeight="1">
      <c r="A27" s="496" t="s">
        <v>558</v>
      </c>
      <c r="B27" s="496" t="s">
        <v>487</v>
      </c>
      <c r="C27" s="497">
        <v>100</v>
      </c>
    </row>
    <row r="28" spans="1:3" ht="48.75" customHeight="1">
      <c r="A28" s="496" t="s">
        <v>486</v>
      </c>
      <c r="B28" s="496" t="s">
        <v>487</v>
      </c>
      <c r="C28" s="497">
        <v>100</v>
      </c>
    </row>
    <row r="29" spans="1:3" ht="48.75" customHeight="1">
      <c r="A29" s="534" t="s">
        <v>559</v>
      </c>
      <c r="B29" s="535"/>
      <c r="C29" s="536"/>
    </row>
    <row r="30" spans="1:3" ht="48.75" customHeight="1">
      <c r="A30" s="494" t="s">
        <v>306</v>
      </c>
      <c r="B30" s="496" t="s">
        <v>560</v>
      </c>
      <c r="C30" s="497">
        <v>100</v>
      </c>
    </row>
    <row r="31" spans="1:3" ht="48.75" customHeight="1">
      <c r="A31" s="534" t="s">
        <v>561</v>
      </c>
      <c r="B31" s="535"/>
      <c r="C31" s="536"/>
    </row>
    <row r="32" spans="1:3" ht="48.75" customHeight="1">
      <c r="A32" s="494" t="s">
        <v>562</v>
      </c>
      <c r="B32" s="496" t="s">
        <v>563</v>
      </c>
      <c r="C32" s="497">
        <v>100</v>
      </c>
    </row>
    <row r="33" spans="1:3" ht="48.75" customHeight="1">
      <c r="A33" s="494" t="s">
        <v>488</v>
      </c>
      <c r="B33" s="496" t="s">
        <v>489</v>
      </c>
      <c r="C33" s="497">
        <v>100</v>
      </c>
    </row>
    <row r="34" spans="1:3" ht="48.75" customHeight="1">
      <c r="A34" s="496" t="s">
        <v>490</v>
      </c>
      <c r="B34" s="496" t="s">
        <v>491</v>
      </c>
      <c r="C34" s="497">
        <v>100</v>
      </c>
    </row>
    <row r="35" spans="1:3" ht="48.75" customHeight="1">
      <c r="A35" s="496" t="s">
        <v>492</v>
      </c>
      <c r="B35" s="496" t="s">
        <v>493</v>
      </c>
      <c r="C35" s="497">
        <v>100</v>
      </c>
    </row>
    <row r="36" spans="1:3" ht="48.75" customHeight="1">
      <c r="A36" s="496" t="s">
        <v>314</v>
      </c>
      <c r="B36" s="496" t="s">
        <v>315</v>
      </c>
      <c r="C36" s="497">
        <v>100</v>
      </c>
    </row>
    <row r="37" spans="1:3" ht="48.75" customHeight="1">
      <c r="A37" s="496" t="s">
        <v>564</v>
      </c>
      <c r="B37" s="496" t="s">
        <v>496</v>
      </c>
      <c r="C37" s="497">
        <v>50</v>
      </c>
    </row>
    <row r="38" spans="1:3" ht="48.75" customHeight="1">
      <c r="A38" s="494" t="s">
        <v>494</v>
      </c>
      <c r="B38" s="496" t="s">
        <v>498</v>
      </c>
      <c r="C38" s="497">
        <v>100</v>
      </c>
    </row>
    <row r="39" spans="1:3" ht="48.75" customHeight="1">
      <c r="A39" s="496" t="s">
        <v>318</v>
      </c>
      <c r="B39" s="496" t="s">
        <v>319</v>
      </c>
      <c r="C39" s="497">
        <v>100</v>
      </c>
    </row>
    <row r="40" spans="1:3" ht="48.75" customHeight="1">
      <c r="A40" s="496" t="s">
        <v>324</v>
      </c>
      <c r="B40" s="496" t="s">
        <v>501</v>
      </c>
      <c r="C40" s="497">
        <v>100</v>
      </c>
    </row>
    <row r="41" spans="1:3" ht="48.75" customHeight="1">
      <c r="A41" s="496" t="s">
        <v>497</v>
      </c>
      <c r="B41" s="496" t="s">
        <v>565</v>
      </c>
      <c r="C41" s="497">
        <v>100</v>
      </c>
    </row>
    <row r="42" spans="1:3" ht="48.75" customHeight="1">
      <c r="A42" s="496" t="s">
        <v>499</v>
      </c>
      <c r="B42" s="496" t="s">
        <v>566</v>
      </c>
      <c r="C42" s="497">
        <v>100</v>
      </c>
    </row>
    <row r="43" spans="1:3" ht="48.75" customHeight="1">
      <c r="A43" s="496" t="s">
        <v>500</v>
      </c>
      <c r="B43" s="496" t="s">
        <v>567</v>
      </c>
      <c r="C43" s="497">
        <v>100</v>
      </c>
    </row>
    <row r="44" spans="1:3" ht="48.75" customHeight="1">
      <c r="A44" s="534" t="s">
        <v>568</v>
      </c>
      <c r="B44" s="535"/>
      <c r="C44" s="536"/>
    </row>
    <row r="45" spans="1:3" ht="48.75" customHeight="1">
      <c r="A45" s="500" t="s">
        <v>502</v>
      </c>
      <c r="B45" s="496" t="s">
        <v>569</v>
      </c>
      <c r="C45" s="497">
        <v>100</v>
      </c>
    </row>
    <row r="46" spans="1:3" ht="48.75" customHeight="1">
      <c r="A46" s="534" t="s">
        <v>570</v>
      </c>
      <c r="B46" s="535"/>
      <c r="C46" s="536"/>
    </row>
    <row r="47" spans="1:3" ht="48.75" customHeight="1">
      <c r="A47" s="500" t="s">
        <v>504</v>
      </c>
      <c r="B47" s="494" t="s">
        <v>505</v>
      </c>
      <c r="C47" s="497">
        <v>100</v>
      </c>
    </row>
    <row r="48" spans="1:3" ht="48.75" customHeight="1">
      <c r="A48" s="501" t="s">
        <v>506</v>
      </c>
      <c r="B48" s="494" t="s">
        <v>507</v>
      </c>
      <c r="C48" s="497">
        <v>100</v>
      </c>
    </row>
    <row r="49" spans="1:3" ht="48.75" customHeight="1">
      <c r="A49" s="501" t="s">
        <v>332</v>
      </c>
      <c r="B49" s="494" t="s">
        <v>333</v>
      </c>
      <c r="C49" s="497">
        <v>100</v>
      </c>
    </row>
    <row r="50" spans="1:3" ht="48.75" customHeight="1">
      <c r="A50" s="501" t="s">
        <v>336</v>
      </c>
      <c r="B50" s="494" t="s">
        <v>337</v>
      </c>
      <c r="C50" s="497"/>
    </row>
    <row r="51" spans="1:3" ht="16.5" customHeight="1">
      <c r="A51" s="525" t="s">
        <v>571</v>
      </c>
      <c r="B51" s="526"/>
      <c r="C51" s="527"/>
    </row>
    <row r="52" spans="1:3" ht="48.75" hidden="1" customHeight="1">
      <c r="A52" s="528"/>
      <c r="B52" s="529"/>
      <c r="C52" s="530"/>
    </row>
    <row r="53" spans="1:3" ht="24" customHeight="1">
      <c r="A53" s="531" t="s">
        <v>572</v>
      </c>
      <c r="B53" s="532"/>
      <c r="C53" s="533"/>
    </row>
    <row r="54" spans="1:3" ht="48.75" customHeight="1">
      <c r="A54" s="500" t="s">
        <v>508</v>
      </c>
      <c r="B54" s="496" t="s">
        <v>509</v>
      </c>
      <c r="C54" s="497">
        <v>100</v>
      </c>
    </row>
    <row r="55" spans="1:3" ht="48.75" customHeight="1">
      <c r="A55" s="500" t="s">
        <v>510</v>
      </c>
      <c r="B55" s="496" t="s">
        <v>511</v>
      </c>
      <c r="C55" s="497">
        <v>100</v>
      </c>
    </row>
    <row r="56" spans="1:3" ht="48.75" customHeight="1">
      <c r="A56" s="500" t="s">
        <v>344</v>
      </c>
      <c r="B56" s="496" t="s">
        <v>345</v>
      </c>
      <c r="C56" s="497">
        <v>100</v>
      </c>
    </row>
    <row r="57" spans="1:3" ht="48.75" customHeight="1">
      <c r="A57" s="500" t="s">
        <v>573</v>
      </c>
      <c r="B57" s="496" t="s">
        <v>574</v>
      </c>
      <c r="C57" s="497">
        <v>100</v>
      </c>
    </row>
    <row r="58" spans="1:3" ht="48.75" customHeight="1">
      <c r="A58" s="500" t="s">
        <v>512</v>
      </c>
      <c r="B58" s="496" t="s">
        <v>513</v>
      </c>
      <c r="C58" s="497">
        <v>100</v>
      </c>
    </row>
    <row r="59" spans="1:3" ht="48.75" customHeight="1">
      <c r="A59" s="500" t="s">
        <v>514</v>
      </c>
      <c r="B59" s="496" t="s">
        <v>515</v>
      </c>
      <c r="C59" s="497">
        <v>100</v>
      </c>
    </row>
    <row r="60" spans="1:3" ht="48.75" customHeight="1">
      <c r="A60" s="500" t="s">
        <v>516</v>
      </c>
      <c r="B60" s="496" t="s">
        <v>517</v>
      </c>
      <c r="C60" s="497">
        <v>100</v>
      </c>
    </row>
    <row r="61" spans="1:3" ht="48.75" customHeight="1">
      <c r="A61" s="500" t="s">
        <v>518</v>
      </c>
      <c r="B61" s="496" t="s">
        <v>519</v>
      </c>
      <c r="C61" s="497">
        <v>100</v>
      </c>
    </row>
    <row r="62" spans="1:3" ht="48.75" customHeight="1">
      <c r="A62" s="500" t="s">
        <v>350</v>
      </c>
      <c r="B62" s="496" t="s">
        <v>351</v>
      </c>
      <c r="C62" s="497">
        <v>100</v>
      </c>
    </row>
    <row r="63" spans="1:3" ht="121.5" customHeight="1">
      <c r="A63" s="500" t="s">
        <v>575</v>
      </c>
      <c r="B63" s="496" t="s">
        <v>576</v>
      </c>
      <c r="C63" s="497">
        <v>50</v>
      </c>
    </row>
    <row r="64" spans="1:3" ht="168.75" customHeight="1">
      <c r="A64" s="500" t="s">
        <v>577</v>
      </c>
      <c r="B64" s="496" t="s">
        <v>578</v>
      </c>
      <c r="C64" s="497">
        <v>50</v>
      </c>
    </row>
    <row r="65" spans="1:3" ht="48.75" customHeight="1">
      <c r="A65" s="534" t="s">
        <v>579</v>
      </c>
      <c r="B65" s="535"/>
      <c r="C65" s="536"/>
    </row>
    <row r="66" spans="1:3" ht="48.75" customHeight="1">
      <c r="A66" s="501" t="s">
        <v>356</v>
      </c>
      <c r="B66" s="494" t="s">
        <v>357</v>
      </c>
      <c r="C66" s="497">
        <v>100</v>
      </c>
    </row>
    <row r="67" spans="1:3" ht="48.75" customHeight="1">
      <c r="A67" s="534" t="s">
        <v>580</v>
      </c>
      <c r="B67" s="535"/>
      <c r="C67" s="536"/>
    </row>
    <row r="68" spans="1:3" ht="48.75" customHeight="1">
      <c r="A68" s="496" t="s">
        <v>520</v>
      </c>
      <c r="B68" s="496" t="s">
        <v>521</v>
      </c>
      <c r="C68" s="497">
        <v>100</v>
      </c>
    </row>
    <row r="69" spans="1:3" ht="48.75" customHeight="1">
      <c r="A69" s="496" t="s">
        <v>522</v>
      </c>
      <c r="B69" s="496" t="s">
        <v>523</v>
      </c>
      <c r="C69" s="497">
        <v>100</v>
      </c>
    </row>
    <row r="70" spans="1:3" ht="48.75" customHeight="1">
      <c r="A70" s="494" t="s">
        <v>524</v>
      </c>
      <c r="B70" s="496" t="s">
        <v>525</v>
      </c>
      <c r="C70" s="497">
        <v>100</v>
      </c>
    </row>
    <row r="71" spans="1:3" ht="48.75" customHeight="1">
      <c r="A71" s="494" t="s">
        <v>526</v>
      </c>
      <c r="B71" s="496" t="s">
        <v>581</v>
      </c>
      <c r="C71" s="497">
        <v>100</v>
      </c>
    </row>
    <row r="72" spans="1:3" ht="48.75" customHeight="1">
      <c r="A72" s="496" t="s">
        <v>582</v>
      </c>
      <c r="B72" s="496" t="s">
        <v>583</v>
      </c>
      <c r="C72" s="497">
        <v>100</v>
      </c>
    </row>
    <row r="73" spans="1:3" ht="48.75" customHeight="1">
      <c r="A73" s="496" t="s">
        <v>584</v>
      </c>
      <c r="B73" s="496" t="s">
        <v>585</v>
      </c>
      <c r="C73" s="497">
        <v>100</v>
      </c>
    </row>
    <row r="74" spans="1:3" ht="48.75" customHeight="1">
      <c r="A74" s="500" t="s">
        <v>586</v>
      </c>
      <c r="B74" s="496" t="s">
        <v>587</v>
      </c>
      <c r="C74" s="497">
        <v>100</v>
      </c>
    </row>
    <row r="75" spans="1:3" ht="48.75" customHeight="1">
      <c r="A75" s="496" t="s">
        <v>527</v>
      </c>
      <c r="B75" s="496" t="s">
        <v>528</v>
      </c>
      <c r="C75" s="497">
        <v>100</v>
      </c>
    </row>
    <row r="76" spans="1:3" ht="48.75" customHeight="1">
      <c r="A76" s="496" t="s">
        <v>588</v>
      </c>
      <c r="B76" s="496" t="s">
        <v>589</v>
      </c>
      <c r="C76" s="497">
        <v>100</v>
      </c>
    </row>
    <row r="77" spans="1:3" ht="48.75" customHeight="1">
      <c r="A77" s="494" t="s">
        <v>529</v>
      </c>
      <c r="B77" s="496" t="s">
        <v>530</v>
      </c>
      <c r="C77" s="497">
        <v>100</v>
      </c>
    </row>
    <row r="78" spans="1:3" ht="48.75" customHeight="1">
      <c r="A78" s="496" t="s">
        <v>362</v>
      </c>
      <c r="B78" s="496" t="s">
        <v>363</v>
      </c>
      <c r="C78" s="497">
        <v>100</v>
      </c>
    </row>
    <row r="79" spans="1:3" ht="48.75" customHeight="1">
      <c r="A79" s="534" t="s">
        <v>590</v>
      </c>
      <c r="B79" s="535"/>
      <c r="C79" s="536"/>
    </row>
    <row r="80" spans="1:3" ht="48.75" customHeight="1">
      <c r="A80" s="496" t="s">
        <v>368</v>
      </c>
      <c r="B80" s="496" t="s">
        <v>369</v>
      </c>
      <c r="C80" s="497">
        <v>100</v>
      </c>
    </row>
    <row r="81" spans="1:3" ht="48.75" customHeight="1">
      <c r="A81" s="496" t="s">
        <v>531</v>
      </c>
      <c r="B81" s="496" t="s">
        <v>532</v>
      </c>
      <c r="C81" s="497">
        <v>100</v>
      </c>
    </row>
    <row r="82" spans="1:3" ht="48.75" customHeight="1">
      <c r="A82" s="500" t="s">
        <v>372</v>
      </c>
      <c r="B82" s="496" t="s">
        <v>373</v>
      </c>
      <c r="C82" s="497">
        <v>100</v>
      </c>
    </row>
    <row r="83" spans="1:3" ht="2.25" customHeight="1">
      <c r="A83" s="495"/>
      <c r="B83" s="502"/>
      <c r="C83" s="503"/>
    </row>
    <row r="84" spans="1:3" ht="48.75" hidden="1" customHeight="1">
      <c r="A84" s="495"/>
      <c r="B84" s="502"/>
      <c r="C84" s="503"/>
    </row>
    <row r="85" spans="1:3" ht="34.5" customHeight="1">
      <c r="A85" s="537" t="s">
        <v>483</v>
      </c>
      <c r="B85" s="538"/>
      <c r="C85" s="539"/>
    </row>
    <row r="86" spans="1:3" ht="47.25">
      <c r="A86" s="480" t="s">
        <v>384</v>
      </c>
      <c r="B86" s="481" t="s">
        <v>437</v>
      </c>
      <c r="C86" s="479">
        <v>100</v>
      </c>
    </row>
    <row r="87" spans="1:3" ht="47.25">
      <c r="A87" s="480" t="s">
        <v>386</v>
      </c>
      <c r="B87" s="481" t="s">
        <v>438</v>
      </c>
      <c r="C87" s="479">
        <v>100</v>
      </c>
    </row>
    <row r="88" spans="1:3" ht="47.25">
      <c r="A88" s="480" t="s">
        <v>390</v>
      </c>
      <c r="B88" s="481" t="s">
        <v>391</v>
      </c>
      <c r="C88" s="479">
        <v>100</v>
      </c>
    </row>
    <row r="89" spans="1:3" ht="78.75">
      <c r="A89" s="480" t="s">
        <v>439</v>
      </c>
      <c r="B89" s="481" t="s">
        <v>440</v>
      </c>
      <c r="C89" s="479">
        <v>100</v>
      </c>
    </row>
    <row r="90" spans="1:3" ht="63">
      <c r="A90" s="480" t="s">
        <v>441</v>
      </c>
      <c r="B90" s="481" t="s">
        <v>442</v>
      </c>
      <c r="C90" s="479">
        <v>100</v>
      </c>
    </row>
    <row r="91" spans="1:3" ht="22.5" customHeight="1">
      <c r="A91" s="480" t="s">
        <v>443</v>
      </c>
      <c r="B91" s="481" t="s">
        <v>444</v>
      </c>
      <c r="C91" s="479">
        <v>100</v>
      </c>
    </row>
    <row r="92" spans="1:3" ht="22.5" customHeight="1">
      <c r="A92" s="480" t="s">
        <v>533</v>
      </c>
      <c r="B92" s="481" t="s">
        <v>444</v>
      </c>
      <c r="C92" s="479">
        <v>100</v>
      </c>
    </row>
    <row r="93" spans="1:3" ht="22.5" customHeight="1">
      <c r="A93" s="480" t="s">
        <v>534</v>
      </c>
      <c r="B93" s="481" t="s">
        <v>535</v>
      </c>
      <c r="C93" s="479">
        <v>100</v>
      </c>
    </row>
    <row r="94" spans="1:3" ht="37.5" customHeight="1">
      <c r="A94" s="480" t="s">
        <v>445</v>
      </c>
      <c r="B94" s="481" t="s">
        <v>446</v>
      </c>
      <c r="C94" s="479">
        <v>100</v>
      </c>
    </row>
    <row r="95" spans="1:3" ht="47.25">
      <c r="A95" s="480" t="s">
        <v>400</v>
      </c>
      <c r="B95" s="481" t="s">
        <v>401</v>
      </c>
      <c r="C95" s="479">
        <v>100</v>
      </c>
    </row>
    <row r="96" spans="1:3" ht="47.25">
      <c r="A96" s="480" t="s">
        <v>396</v>
      </c>
      <c r="B96" s="481" t="s">
        <v>397</v>
      </c>
      <c r="C96" s="479">
        <v>100</v>
      </c>
    </row>
    <row r="97" spans="1:3" ht="21" customHeight="1">
      <c r="A97" s="480" t="s">
        <v>447</v>
      </c>
      <c r="B97" s="481" t="s">
        <v>448</v>
      </c>
      <c r="C97" s="479">
        <v>100</v>
      </c>
    </row>
    <row r="98" spans="1:3" ht="78.75">
      <c r="A98" s="482" t="s">
        <v>449</v>
      </c>
      <c r="B98" s="483" t="s">
        <v>450</v>
      </c>
      <c r="C98" s="479">
        <v>100</v>
      </c>
    </row>
    <row r="99" spans="1:3" ht="47.25">
      <c r="A99" s="482" t="s">
        <v>451</v>
      </c>
      <c r="B99" s="483" t="s">
        <v>452</v>
      </c>
      <c r="C99" s="479">
        <v>100</v>
      </c>
    </row>
    <row r="100" spans="1:3" ht="63">
      <c r="A100" s="482" t="s">
        <v>453</v>
      </c>
      <c r="B100" s="483" t="s">
        <v>454</v>
      </c>
      <c r="C100" s="479">
        <v>100</v>
      </c>
    </row>
    <row r="101" spans="1:3" ht="63">
      <c r="A101" s="482" t="s">
        <v>406</v>
      </c>
      <c r="B101" s="483" t="s">
        <v>407</v>
      </c>
      <c r="C101" s="479">
        <v>100</v>
      </c>
    </row>
    <row r="102" spans="1:3" ht="31.5">
      <c r="A102" s="482" t="s">
        <v>408</v>
      </c>
      <c r="B102" s="483" t="s">
        <v>409</v>
      </c>
      <c r="C102" s="479">
        <v>100</v>
      </c>
    </row>
    <row r="103" spans="1:3" ht="47.25">
      <c r="A103" s="480" t="s">
        <v>414</v>
      </c>
      <c r="B103" s="481" t="s">
        <v>415</v>
      </c>
      <c r="C103" s="479">
        <v>100</v>
      </c>
    </row>
    <row r="104" spans="1:3" ht="63">
      <c r="A104" s="480" t="s">
        <v>455</v>
      </c>
      <c r="B104" s="481" t="s">
        <v>417</v>
      </c>
      <c r="C104" s="479">
        <v>100</v>
      </c>
    </row>
    <row r="105" spans="1:3" ht="115.5" customHeight="1">
      <c r="A105" s="480" t="s">
        <v>418</v>
      </c>
      <c r="B105" s="481" t="s">
        <v>456</v>
      </c>
      <c r="C105" s="479">
        <v>100</v>
      </c>
    </row>
    <row r="106" spans="1:3" ht="97.5" customHeight="1">
      <c r="A106" s="480" t="s">
        <v>457</v>
      </c>
      <c r="B106" s="481" t="s">
        <v>458</v>
      </c>
      <c r="C106" s="479">
        <v>100</v>
      </c>
    </row>
    <row r="107" spans="1:3" ht="94.5">
      <c r="A107" s="480" t="s">
        <v>459</v>
      </c>
      <c r="B107" s="481" t="s">
        <v>460</v>
      </c>
      <c r="C107" s="479">
        <v>100</v>
      </c>
    </row>
    <row r="108" spans="1:3" ht="63">
      <c r="A108" s="480" t="s">
        <v>461</v>
      </c>
      <c r="B108" s="481" t="s">
        <v>462</v>
      </c>
      <c r="C108" s="479">
        <v>100</v>
      </c>
    </row>
    <row r="109" spans="1:3" ht="63">
      <c r="A109" s="480" t="s">
        <v>463</v>
      </c>
      <c r="B109" s="481" t="s">
        <v>464</v>
      </c>
      <c r="C109" s="479">
        <v>100</v>
      </c>
    </row>
    <row r="110" spans="1:3" ht="99.75" customHeight="1">
      <c r="A110" s="480" t="s">
        <v>625</v>
      </c>
      <c r="B110" s="524" t="s">
        <v>627</v>
      </c>
      <c r="C110" s="479">
        <v>100</v>
      </c>
    </row>
    <row r="111" spans="1:3" ht="81" customHeight="1">
      <c r="A111" s="480" t="s">
        <v>465</v>
      </c>
      <c r="B111" s="481" t="s">
        <v>466</v>
      </c>
      <c r="C111" s="479">
        <v>100</v>
      </c>
    </row>
    <row r="112" spans="1:3" ht="78.75">
      <c r="A112" s="480" t="s">
        <v>467</v>
      </c>
      <c r="B112" s="481" t="s">
        <v>468</v>
      </c>
      <c r="C112" s="479">
        <v>100</v>
      </c>
    </row>
    <row r="113" spans="1:3" ht="31.5">
      <c r="A113" s="480" t="s">
        <v>469</v>
      </c>
      <c r="B113" s="481" t="s">
        <v>470</v>
      </c>
      <c r="C113" s="479">
        <v>100</v>
      </c>
    </row>
    <row r="114" spans="1:3" ht="31.5">
      <c r="A114" s="482" t="s">
        <v>471</v>
      </c>
      <c r="B114" s="483" t="s">
        <v>429</v>
      </c>
      <c r="C114" s="479">
        <v>100</v>
      </c>
    </row>
    <row r="115" spans="1:3" ht="37.5">
      <c r="A115" s="520" t="s">
        <v>619</v>
      </c>
      <c r="B115" s="473" t="s">
        <v>620</v>
      </c>
      <c r="C115" s="479">
        <v>100</v>
      </c>
    </row>
    <row r="116" spans="1:3" ht="75">
      <c r="A116" s="520" t="s">
        <v>621</v>
      </c>
      <c r="B116" s="473" t="s">
        <v>622</v>
      </c>
      <c r="C116" s="479">
        <v>100</v>
      </c>
    </row>
    <row r="117" spans="1:3" ht="110.25">
      <c r="A117" s="516" t="s">
        <v>536</v>
      </c>
      <c r="B117" s="517" t="s">
        <v>537</v>
      </c>
      <c r="C117" s="479">
        <v>100</v>
      </c>
    </row>
    <row r="118" spans="1:3" ht="47.25">
      <c r="A118" s="484" t="s">
        <v>472</v>
      </c>
      <c r="B118" s="485" t="s">
        <v>473</v>
      </c>
      <c r="C118" s="479">
        <v>100</v>
      </c>
    </row>
    <row r="119" spans="1:3" ht="31.5">
      <c r="A119" s="480" t="s">
        <v>474</v>
      </c>
      <c r="B119" s="485" t="s">
        <v>475</v>
      </c>
      <c r="C119" s="479">
        <v>100</v>
      </c>
    </row>
    <row r="120" spans="1:3" ht="63">
      <c r="A120" s="484" t="s">
        <v>476</v>
      </c>
      <c r="B120" s="485" t="s">
        <v>477</v>
      </c>
      <c r="C120" s="479">
        <v>100</v>
      </c>
    </row>
    <row r="121" spans="1:3" ht="63">
      <c r="A121" s="484" t="s">
        <v>623</v>
      </c>
      <c r="B121" s="485" t="s">
        <v>478</v>
      </c>
      <c r="C121" s="479">
        <v>100</v>
      </c>
    </row>
    <row r="122" spans="1:3" ht="31.5">
      <c r="A122" s="482" t="s">
        <v>469</v>
      </c>
      <c r="B122" s="483" t="s">
        <v>470</v>
      </c>
      <c r="C122" s="479">
        <v>100</v>
      </c>
    </row>
  </sheetData>
  <mergeCells count="21">
    <mergeCell ref="A44:C44"/>
    <mergeCell ref="A46:C46"/>
    <mergeCell ref="A85:C85"/>
    <mergeCell ref="B1:C1"/>
    <mergeCell ref="B2:C2"/>
    <mergeCell ref="B3:C3"/>
    <mergeCell ref="B4:C4"/>
    <mergeCell ref="A5:C5"/>
    <mergeCell ref="A10:C10"/>
    <mergeCell ref="A12:C12"/>
    <mergeCell ref="A17:C17"/>
    <mergeCell ref="A20:C20"/>
    <mergeCell ref="A24:C24"/>
    <mergeCell ref="A29:C29"/>
    <mergeCell ref="A31:C31"/>
    <mergeCell ref="A79:C79"/>
    <mergeCell ref="A51:C51"/>
    <mergeCell ref="A52:C52"/>
    <mergeCell ref="A53:C53"/>
    <mergeCell ref="A65:C65"/>
    <mergeCell ref="A67:C67"/>
  </mergeCells>
  <pageMargins left="0.17" right="0.17" top="0.25" bottom="0.18" header="0.16" footer="0.1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5"/>
  <sheetViews>
    <sheetView view="pageBreakPreview" zoomScaleSheetLayoutView="100" workbookViewId="0">
      <selection activeCell="F14" sqref="F14"/>
    </sheetView>
  </sheetViews>
  <sheetFormatPr defaultRowHeight="12.75"/>
  <cols>
    <col min="1" max="1" width="9.140625" style="408"/>
    <col min="2" max="2" width="11.28515625" style="408" customWidth="1"/>
    <col min="3" max="3" width="9.140625" style="408" customWidth="1"/>
    <col min="4" max="4" width="9.140625" style="408"/>
    <col min="5" max="7" width="13.140625" style="408" customWidth="1"/>
    <col min="8" max="10" width="12.28515625" style="408" customWidth="1"/>
    <col min="11" max="11" width="31.42578125" style="408" customWidth="1"/>
    <col min="12" max="257" width="9.140625" style="408"/>
    <col min="258" max="258" width="11.28515625" style="408" customWidth="1"/>
    <col min="259" max="259" width="9.140625" style="408" customWidth="1"/>
    <col min="260" max="260" width="9.140625" style="408"/>
    <col min="261" max="263" width="13.140625" style="408" customWidth="1"/>
    <col min="264" max="266" width="12.28515625" style="408" customWidth="1"/>
    <col min="267" max="267" width="31.42578125" style="408" customWidth="1"/>
    <col min="268" max="513" width="9.140625" style="408"/>
    <col min="514" max="514" width="11.28515625" style="408" customWidth="1"/>
    <col min="515" max="515" width="9.140625" style="408" customWidth="1"/>
    <col min="516" max="516" width="9.140625" style="408"/>
    <col min="517" max="519" width="13.140625" style="408" customWidth="1"/>
    <col min="520" max="522" width="12.28515625" style="408" customWidth="1"/>
    <col min="523" max="523" width="31.42578125" style="408" customWidth="1"/>
    <col min="524" max="769" width="9.140625" style="408"/>
    <col min="770" max="770" width="11.28515625" style="408" customWidth="1"/>
    <col min="771" max="771" width="9.140625" style="408" customWidth="1"/>
    <col min="772" max="772" width="9.140625" style="408"/>
    <col min="773" max="775" width="13.140625" style="408" customWidth="1"/>
    <col min="776" max="778" width="12.28515625" style="408" customWidth="1"/>
    <col min="779" max="779" width="31.42578125" style="408" customWidth="1"/>
    <col min="780" max="1025" width="9.140625" style="408"/>
    <col min="1026" max="1026" width="11.28515625" style="408" customWidth="1"/>
    <col min="1027" max="1027" width="9.140625" style="408" customWidth="1"/>
    <col min="1028" max="1028" width="9.140625" style="408"/>
    <col min="1029" max="1031" width="13.140625" style="408" customWidth="1"/>
    <col min="1032" max="1034" width="12.28515625" style="408" customWidth="1"/>
    <col min="1035" max="1035" width="31.42578125" style="408" customWidth="1"/>
    <col min="1036" max="1281" width="9.140625" style="408"/>
    <col min="1282" max="1282" width="11.28515625" style="408" customWidth="1"/>
    <col min="1283" max="1283" width="9.140625" style="408" customWidth="1"/>
    <col min="1284" max="1284" width="9.140625" style="408"/>
    <col min="1285" max="1287" width="13.140625" style="408" customWidth="1"/>
    <col min="1288" max="1290" width="12.28515625" style="408" customWidth="1"/>
    <col min="1291" max="1291" width="31.42578125" style="408" customWidth="1"/>
    <col min="1292" max="1537" width="9.140625" style="408"/>
    <col min="1538" max="1538" width="11.28515625" style="408" customWidth="1"/>
    <col min="1539" max="1539" width="9.140625" style="408" customWidth="1"/>
    <col min="1540" max="1540" width="9.140625" style="408"/>
    <col min="1541" max="1543" width="13.140625" style="408" customWidth="1"/>
    <col min="1544" max="1546" width="12.28515625" style="408" customWidth="1"/>
    <col min="1547" max="1547" width="31.42578125" style="408" customWidth="1"/>
    <col min="1548" max="1793" width="9.140625" style="408"/>
    <col min="1794" max="1794" width="11.28515625" style="408" customWidth="1"/>
    <col min="1795" max="1795" width="9.140625" style="408" customWidth="1"/>
    <col min="1796" max="1796" width="9.140625" style="408"/>
    <col min="1797" max="1799" width="13.140625" style="408" customWidth="1"/>
    <col min="1800" max="1802" width="12.28515625" style="408" customWidth="1"/>
    <col min="1803" max="1803" width="31.42578125" style="408" customWidth="1"/>
    <col min="1804" max="2049" width="9.140625" style="408"/>
    <col min="2050" max="2050" width="11.28515625" style="408" customWidth="1"/>
    <col min="2051" max="2051" width="9.140625" style="408" customWidth="1"/>
    <col min="2052" max="2052" width="9.140625" style="408"/>
    <col min="2053" max="2055" width="13.140625" style="408" customWidth="1"/>
    <col min="2056" max="2058" width="12.28515625" style="408" customWidth="1"/>
    <col min="2059" max="2059" width="31.42578125" style="408" customWidth="1"/>
    <col min="2060" max="2305" width="9.140625" style="408"/>
    <col min="2306" max="2306" width="11.28515625" style="408" customWidth="1"/>
    <col min="2307" max="2307" width="9.140625" style="408" customWidth="1"/>
    <col min="2308" max="2308" width="9.140625" style="408"/>
    <col min="2309" max="2311" width="13.140625" style="408" customWidth="1"/>
    <col min="2312" max="2314" width="12.28515625" style="408" customWidth="1"/>
    <col min="2315" max="2315" width="31.42578125" style="408" customWidth="1"/>
    <col min="2316" max="2561" width="9.140625" style="408"/>
    <col min="2562" max="2562" width="11.28515625" style="408" customWidth="1"/>
    <col min="2563" max="2563" width="9.140625" style="408" customWidth="1"/>
    <col min="2564" max="2564" width="9.140625" style="408"/>
    <col min="2565" max="2567" width="13.140625" style="408" customWidth="1"/>
    <col min="2568" max="2570" width="12.28515625" style="408" customWidth="1"/>
    <col min="2571" max="2571" width="31.42578125" style="408" customWidth="1"/>
    <col min="2572" max="2817" width="9.140625" style="408"/>
    <col min="2818" max="2818" width="11.28515625" style="408" customWidth="1"/>
    <col min="2819" max="2819" width="9.140625" style="408" customWidth="1"/>
    <col min="2820" max="2820" width="9.140625" style="408"/>
    <col min="2821" max="2823" width="13.140625" style="408" customWidth="1"/>
    <col min="2824" max="2826" width="12.28515625" style="408" customWidth="1"/>
    <col min="2827" max="2827" width="31.42578125" style="408" customWidth="1"/>
    <col min="2828" max="3073" width="9.140625" style="408"/>
    <col min="3074" max="3074" width="11.28515625" style="408" customWidth="1"/>
    <col min="3075" max="3075" width="9.140625" style="408" customWidth="1"/>
    <col min="3076" max="3076" width="9.140625" style="408"/>
    <col min="3077" max="3079" width="13.140625" style="408" customWidth="1"/>
    <col min="3080" max="3082" width="12.28515625" style="408" customWidth="1"/>
    <col min="3083" max="3083" width="31.42578125" style="408" customWidth="1"/>
    <col min="3084" max="3329" width="9.140625" style="408"/>
    <col min="3330" max="3330" width="11.28515625" style="408" customWidth="1"/>
    <col min="3331" max="3331" width="9.140625" style="408" customWidth="1"/>
    <col min="3332" max="3332" width="9.140625" style="408"/>
    <col min="3333" max="3335" width="13.140625" style="408" customWidth="1"/>
    <col min="3336" max="3338" width="12.28515625" style="408" customWidth="1"/>
    <col min="3339" max="3339" width="31.42578125" style="408" customWidth="1"/>
    <col min="3340" max="3585" width="9.140625" style="408"/>
    <col min="3586" max="3586" width="11.28515625" style="408" customWidth="1"/>
    <col min="3587" max="3587" width="9.140625" style="408" customWidth="1"/>
    <col min="3588" max="3588" width="9.140625" style="408"/>
    <col min="3589" max="3591" width="13.140625" style="408" customWidth="1"/>
    <col min="3592" max="3594" width="12.28515625" style="408" customWidth="1"/>
    <col min="3595" max="3595" width="31.42578125" style="408" customWidth="1"/>
    <col min="3596" max="3841" width="9.140625" style="408"/>
    <col min="3842" max="3842" width="11.28515625" style="408" customWidth="1"/>
    <col min="3843" max="3843" width="9.140625" style="408" customWidth="1"/>
    <col min="3844" max="3844" width="9.140625" style="408"/>
    <col min="3845" max="3847" width="13.140625" style="408" customWidth="1"/>
    <col min="3848" max="3850" width="12.28515625" style="408" customWidth="1"/>
    <col min="3851" max="3851" width="31.42578125" style="408" customWidth="1"/>
    <col min="3852" max="4097" width="9.140625" style="408"/>
    <col min="4098" max="4098" width="11.28515625" style="408" customWidth="1"/>
    <col min="4099" max="4099" width="9.140625" style="408" customWidth="1"/>
    <col min="4100" max="4100" width="9.140625" style="408"/>
    <col min="4101" max="4103" width="13.140625" style="408" customWidth="1"/>
    <col min="4104" max="4106" width="12.28515625" style="408" customWidth="1"/>
    <col min="4107" max="4107" width="31.42578125" style="408" customWidth="1"/>
    <col min="4108" max="4353" width="9.140625" style="408"/>
    <col min="4354" max="4354" width="11.28515625" style="408" customWidth="1"/>
    <col min="4355" max="4355" width="9.140625" style="408" customWidth="1"/>
    <col min="4356" max="4356" width="9.140625" style="408"/>
    <col min="4357" max="4359" width="13.140625" style="408" customWidth="1"/>
    <col min="4360" max="4362" width="12.28515625" style="408" customWidth="1"/>
    <col min="4363" max="4363" width="31.42578125" style="408" customWidth="1"/>
    <col min="4364" max="4609" width="9.140625" style="408"/>
    <col min="4610" max="4610" width="11.28515625" style="408" customWidth="1"/>
    <col min="4611" max="4611" width="9.140625" style="408" customWidth="1"/>
    <col min="4612" max="4612" width="9.140625" style="408"/>
    <col min="4613" max="4615" width="13.140625" style="408" customWidth="1"/>
    <col min="4616" max="4618" width="12.28515625" style="408" customWidth="1"/>
    <col min="4619" max="4619" width="31.42578125" style="408" customWidth="1"/>
    <col min="4620" max="4865" width="9.140625" style="408"/>
    <col min="4866" max="4866" width="11.28515625" style="408" customWidth="1"/>
    <col min="4867" max="4867" width="9.140625" style="408" customWidth="1"/>
    <col min="4868" max="4868" width="9.140625" style="408"/>
    <col min="4869" max="4871" width="13.140625" style="408" customWidth="1"/>
    <col min="4872" max="4874" width="12.28515625" style="408" customWidth="1"/>
    <col min="4875" max="4875" width="31.42578125" style="408" customWidth="1"/>
    <col min="4876" max="5121" width="9.140625" style="408"/>
    <col min="5122" max="5122" width="11.28515625" style="408" customWidth="1"/>
    <col min="5123" max="5123" width="9.140625" style="408" customWidth="1"/>
    <col min="5124" max="5124" width="9.140625" style="408"/>
    <col min="5125" max="5127" width="13.140625" style="408" customWidth="1"/>
    <col min="5128" max="5130" width="12.28515625" style="408" customWidth="1"/>
    <col min="5131" max="5131" width="31.42578125" style="408" customWidth="1"/>
    <col min="5132" max="5377" width="9.140625" style="408"/>
    <col min="5378" max="5378" width="11.28515625" style="408" customWidth="1"/>
    <col min="5379" max="5379" width="9.140625" style="408" customWidth="1"/>
    <col min="5380" max="5380" width="9.140625" style="408"/>
    <col min="5381" max="5383" width="13.140625" style="408" customWidth="1"/>
    <col min="5384" max="5386" width="12.28515625" style="408" customWidth="1"/>
    <col min="5387" max="5387" width="31.42578125" style="408" customWidth="1"/>
    <col min="5388" max="5633" width="9.140625" style="408"/>
    <col min="5634" max="5634" width="11.28515625" style="408" customWidth="1"/>
    <col min="5635" max="5635" width="9.140625" style="408" customWidth="1"/>
    <col min="5636" max="5636" width="9.140625" style="408"/>
    <col min="5637" max="5639" width="13.140625" style="408" customWidth="1"/>
    <col min="5640" max="5642" width="12.28515625" style="408" customWidth="1"/>
    <col min="5643" max="5643" width="31.42578125" style="408" customWidth="1"/>
    <col min="5644" max="5889" width="9.140625" style="408"/>
    <col min="5890" max="5890" width="11.28515625" style="408" customWidth="1"/>
    <col min="5891" max="5891" width="9.140625" style="408" customWidth="1"/>
    <col min="5892" max="5892" width="9.140625" style="408"/>
    <col min="5893" max="5895" width="13.140625" style="408" customWidth="1"/>
    <col min="5896" max="5898" width="12.28515625" style="408" customWidth="1"/>
    <col min="5899" max="5899" width="31.42578125" style="408" customWidth="1"/>
    <col min="5900" max="6145" width="9.140625" style="408"/>
    <col min="6146" max="6146" width="11.28515625" style="408" customWidth="1"/>
    <col min="6147" max="6147" width="9.140625" style="408" customWidth="1"/>
    <col min="6148" max="6148" width="9.140625" style="408"/>
    <col min="6149" max="6151" width="13.140625" style="408" customWidth="1"/>
    <col min="6152" max="6154" width="12.28515625" style="408" customWidth="1"/>
    <col min="6155" max="6155" width="31.42578125" style="408" customWidth="1"/>
    <col min="6156" max="6401" width="9.140625" style="408"/>
    <col min="6402" max="6402" width="11.28515625" style="408" customWidth="1"/>
    <col min="6403" max="6403" width="9.140625" style="408" customWidth="1"/>
    <col min="6404" max="6404" width="9.140625" style="408"/>
    <col min="6405" max="6407" width="13.140625" style="408" customWidth="1"/>
    <col min="6408" max="6410" width="12.28515625" style="408" customWidth="1"/>
    <col min="6411" max="6411" width="31.42578125" style="408" customWidth="1"/>
    <col min="6412" max="6657" width="9.140625" style="408"/>
    <col min="6658" max="6658" width="11.28515625" style="408" customWidth="1"/>
    <col min="6659" max="6659" width="9.140625" style="408" customWidth="1"/>
    <col min="6660" max="6660" width="9.140625" style="408"/>
    <col min="6661" max="6663" width="13.140625" style="408" customWidth="1"/>
    <col min="6664" max="6666" width="12.28515625" style="408" customWidth="1"/>
    <col min="6667" max="6667" width="31.42578125" style="408" customWidth="1"/>
    <col min="6668" max="6913" width="9.140625" style="408"/>
    <col min="6914" max="6914" width="11.28515625" style="408" customWidth="1"/>
    <col min="6915" max="6915" width="9.140625" style="408" customWidth="1"/>
    <col min="6916" max="6916" width="9.140625" style="408"/>
    <col min="6917" max="6919" width="13.140625" style="408" customWidth="1"/>
    <col min="6920" max="6922" width="12.28515625" style="408" customWidth="1"/>
    <col min="6923" max="6923" width="31.42578125" style="408" customWidth="1"/>
    <col min="6924" max="7169" width="9.140625" style="408"/>
    <col min="7170" max="7170" width="11.28515625" style="408" customWidth="1"/>
    <col min="7171" max="7171" width="9.140625" style="408" customWidth="1"/>
    <col min="7172" max="7172" width="9.140625" style="408"/>
    <col min="7173" max="7175" width="13.140625" style="408" customWidth="1"/>
    <col min="7176" max="7178" width="12.28515625" style="408" customWidth="1"/>
    <col min="7179" max="7179" width="31.42578125" style="408" customWidth="1"/>
    <col min="7180" max="7425" width="9.140625" style="408"/>
    <col min="7426" max="7426" width="11.28515625" style="408" customWidth="1"/>
    <col min="7427" max="7427" width="9.140625" style="408" customWidth="1"/>
    <col min="7428" max="7428" width="9.140625" style="408"/>
    <col min="7429" max="7431" width="13.140625" style="408" customWidth="1"/>
    <col min="7432" max="7434" width="12.28515625" style="408" customWidth="1"/>
    <col min="7435" max="7435" width="31.42578125" style="408" customWidth="1"/>
    <col min="7436" max="7681" width="9.140625" style="408"/>
    <col min="7682" max="7682" width="11.28515625" style="408" customWidth="1"/>
    <col min="7683" max="7683" width="9.140625" style="408" customWidth="1"/>
    <col min="7684" max="7684" width="9.140625" style="408"/>
    <col min="7685" max="7687" width="13.140625" style="408" customWidth="1"/>
    <col min="7688" max="7690" width="12.28515625" style="408" customWidth="1"/>
    <col min="7691" max="7691" width="31.42578125" style="408" customWidth="1"/>
    <col min="7692" max="7937" width="9.140625" style="408"/>
    <col min="7938" max="7938" width="11.28515625" style="408" customWidth="1"/>
    <col min="7939" max="7939" width="9.140625" style="408" customWidth="1"/>
    <col min="7940" max="7940" width="9.140625" style="408"/>
    <col min="7941" max="7943" width="13.140625" style="408" customWidth="1"/>
    <col min="7944" max="7946" width="12.28515625" style="408" customWidth="1"/>
    <col min="7947" max="7947" width="31.42578125" style="408" customWidth="1"/>
    <col min="7948" max="8193" width="9.140625" style="408"/>
    <col min="8194" max="8194" width="11.28515625" style="408" customWidth="1"/>
    <col min="8195" max="8195" width="9.140625" style="408" customWidth="1"/>
    <col min="8196" max="8196" width="9.140625" style="408"/>
    <col min="8197" max="8199" width="13.140625" style="408" customWidth="1"/>
    <col min="8200" max="8202" width="12.28515625" style="408" customWidth="1"/>
    <col min="8203" max="8203" width="31.42578125" style="408" customWidth="1"/>
    <col min="8204" max="8449" width="9.140625" style="408"/>
    <col min="8450" max="8450" width="11.28515625" style="408" customWidth="1"/>
    <col min="8451" max="8451" width="9.140625" style="408" customWidth="1"/>
    <col min="8452" max="8452" width="9.140625" style="408"/>
    <col min="8453" max="8455" width="13.140625" style="408" customWidth="1"/>
    <col min="8456" max="8458" width="12.28515625" style="408" customWidth="1"/>
    <col min="8459" max="8459" width="31.42578125" style="408" customWidth="1"/>
    <col min="8460" max="8705" width="9.140625" style="408"/>
    <col min="8706" max="8706" width="11.28515625" style="408" customWidth="1"/>
    <col min="8707" max="8707" width="9.140625" style="408" customWidth="1"/>
    <col min="8708" max="8708" width="9.140625" style="408"/>
    <col min="8709" max="8711" width="13.140625" style="408" customWidth="1"/>
    <col min="8712" max="8714" width="12.28515625" style="408" customWidth="1"/>
    <col min="8715" max="8715" width="31.42578125" style="408" customWidth="1"/>
    <col min="8716" max="8961" width="9.140625" style="408"/>
    <col min="8962" max="8962" width="11.28515625" style="408" customWidth="1"/>
    <col min="8963" max="8963" width="9.140625" style="408" customWidth="1"/>
    <col min="8964" max="8964" width="9.140625" style="408"/>
    <col min="8965" max="8967" width="13.140625" style="408" customWidth="1"/>
    <col min="8968" max="8970" width="12.28515625" style="408" customWidth="1"/>
    <col min="8971" max="8971" width="31.42578125" style="408" customWidth="1"/>
    <col min="8972" max="9217" width="9.140625" style="408"/>
    <col min="9218" max="9218" width="11.28515625" style="408" customWidth="1"/>
    <col min="9219" max="9219" width="9.140625" style="408" customWidth="1"/>
    <col min="9220" max="9220" width="9.140625" style="408"/>
    <col min="9221" max="9223" width="13.140625" style="408" customWidth="1"/>
    <col min="9224" max="9226" width="12.28515625" style="408" customWidth="1"/>
    <col min="9227" max="9227" width="31.42578125" style="408" customWidth="1"/>
    <col min="9228" max="9473" width="9.140625" style="408"/>
    <col min="9474" max="9474" width="11.28515625" style="408" customWidth="1"/>
    <col min="9475" max="9475" width="9.140625" style="408" customWidth="1"/>
    <col min="9476" max="9476" width="9.140625" style="408"/>
    <col min="9477" max="9479" width="13.140625" style="408" customWidth="1"/>
    <col min="9480" max="9482" width="12.28515625" style="408" customWidth="1"/>
    <col min="9483" max="9483" width="31.42578125" style="408" customWidth="1"/>
    <col min="9484" max="9729" width="9.140625" style="408"/>
    <col min="9730" max="9730" width="11.28515625" style="408" customWidth="1"/>
    <col min="9731" max="9731" width="9.140625" style="408" customWidth="1"/>
    <col min="9732" max="9732" width="9.140625" style="408"/>
    <col min="9733" max="9735" width="13.140625" style="408" customWidth="1"/>
    <col min="9736" max="9738" width="12.28515625" style="408" customWidth="1"/>
    <col min="9739" max="9739" width="31.42578125" style="408" customWidth="1"/>
    <col min="9740" max="9985" width="9.140625" style="408"/>
    <col min="9986" max="9986" width="11.28515625" style="408" customWidth="1"/>
    <col min="9987" max="9987" width="9.140625" style="408" customWidth="1"/>
    <col min="9988" max="9988" width="9.140625" style="408"/>
    <col min="9989" max="9991" width="13.140625" style="408" customWidth="1"/>
    <col min="9992" max="9994" width="12.28515625" style="408" customWidth="1"/>
    <col min="9995" max="9995" width="31.42578125" style="408" customWidth="1"/>
    <col min="9996" max="10241" width="9.140625" style="408"/>
    <col min="10242" max="10242" width="11.28515625" style="408" customWidth="1"/>
    <col min="10243" max="10243" width="9.140625" style="408" customWidth="1"/>
    <col min="10244" max="10244" width="9.140625" style="408"/>
    <col min="10245" max="10247" width="13.140625" style="408" customWidth="1"/>
    <col min="10248" max="10250" width="12.28515625" style="408" customWidth="1"/>
    <col min="10251" max="10251" width="31.42578125" style="408" customWidth="1"/>
    <col min="10252" max="10497" width="9.140625" style="408"/>
    <col min="10498" max="10498" width="11.28515625" style="408" customWidth="1"/>
    <col min="10499" max="10499" width="9.140625" style="408" customWidth="1"/>
    <col min="10500" max="10500" width="9.140625" style="408"/>
    <col min="10501" max="10503" width="13.140625" style="408" customWidth="1"/>
    <col min="10504" max="10506" width="12.28515625" style="408" customWidth="1"/>
    <col min="10507" max="10507" width="31.42578125" style="408" customWidth="1"/>
    <col min="10508" max="10753" width="9.140625" style="408"/>
    <col min="10754" max="10754" width="11.28515625" style="408" customWidth="1"/>
    <col min="10755" max="10755" width="9.140625" style="408" customWidth="1"/>
    <col min="10756" max="10756" width="9.140625" style="408"/>
    <col min="10757" max="10759" width="13.140625" style="408" customWidth="1"/>
    <col min="10760" max="10762" width="12.28515625" style="408" customWidth="1"/>
    <col min="10763" max="10763" width="31.42578125" style="408" customWidth="1"/>
    <col min="10764" max="11009" width="9.140625" style="408"/>
    <col min="11010" max="11010" width="11.28515625" style="408" customWidth="1"/>
    <col min="11011" max="11011" width="9.140625" style="408" customWidth="1"/>
    <col min="11012" max="11012" width="9.140625" style="408"/>
    <col min="11013" max="11015" width="13.140625" style="408" customWidth="1"/>
    <col min="11016" max="11018" width="12.28515625" style="408" customWidth="1"/>
    <col min="11019" max="11019" width="31.42578125" style="408" customWidth="1"/>
    <col min="11020" max="11265" width="9.140625" style="408"/>
    <col min="11266" max="11266" width="11.28515625" style="408" customWidth="1"/>
    <col min="11267" max="11267" width="9.140625" style="408" customWidth="1"/>
    <col min="11268" max="11268" width="9.140625" style="408"/>
    <col min="11269" max="11271" width="13.140625" style="408" customWidth="1"/>
    <col min="11272" max="11274" width="12.28515625" style="408" customWidth="1"/>
    <col min="11275" max="11275" width="31.42578125" style="408" customWidth="1"/>
    <col min="11276" max="11521" width="9.140625" style="408"/>
    <col min="11522" max="11522" width="11.28515625" style="408" customWidth="1"/>
    <col min="11523" max="11523" width="9.140625" style="408" customWidth="1"/>
    <col min="11524" max="11524" width="9.140625" style="408"/>
    <col min="11525" max="11527" width="13.140625" style="408" customWidth="1"/>
    <col min="11528" max="11530" width="12.28515625" style="408" customWidth="1"/>
    <col min="11531" max="11531" width="31.42578125" style="408" customWidth="1"/>
    <col min="11532" max="11777" width="9.140625" style="408"/>
    <col min="11778" max="11778" width="11.28515625" style="408" customWidth="1"/>
    <col min="11779" max="11779" width="9.140625" style="408" customWidth="1"/>
    <col min="11780" max="11780" width="9.140625" style="408"/>
    <col min="11781" max="11783" width="13.140625" style="408" customWidth="1"/>
    <col min="11784" max="11786" width="12.28515625" style="408" customWidth="1"/>
    <col min="11787" max="11787" width="31.42578125" style="408" customWidth="1"/>
    <col min="11788" max="12033" width="9.140625" style="408"/>
    <col min="12034" max="12034" width="11.28515625" style="408" customWidth="1"/>
    <col min="12035" max="12035" width="9.140625" style="408" customWidth="1"/>
    <col min="12036" max="12036" width="9.140625" style="408"/>
    <col min="12037" max="12039" width="13.140625" style="408" customWidth="1"/>
    <col min="12040" max="12042" width="12.28515625" style="408" customWidth="1"/>
    <col min="12043" max="12043" width="31.42578125" style="408" customWidth="1"/>
    <col min="12044" max="12289" width="9.140625" style="408"/>
    <col min="12290" max="12290" width="11.28515625" style="408" customWidth="1"/>
    <col min="12291" max="12291" width="9.140625" style="408" customWidth="1"/>
    <col min="12292" max="12292" width="9.140625" style="408"/>
    <col min="12293" max="12295" width="13.140625" style="408" customWidth="1"/>
    <col min="12296" max="12298" width="12.28515625" style="408" customWidth="1"/>
    <col min="12299" max="12299" width="31.42578125" style="408" customWidth="1"/>
    <col min="12300" max="12545" width="9.140625" style="408"/>
    <col min="12546" max="12546" width="11.28515625" style="408" customWidth="1"/>
    <col min="12547" max="12547" width="9.140625" style="408" customWidth="1"/>
    <col min="12548" max="12548" width="9.140625" style="408"/>
    <col min="12549" max="12551" width="13.140625" style="408" customWidth="1"/>
    <col min="12552" max="12554" width="12.28515625" style="408" customWidth="1"/>
    <col min="12555" max="12555" width="31.42578125" style="408" customWidth="1"/>
    <col min="12556" max="12801" width="9.140625" style="408"/>
    <col min="12802" max="12802" width="11.28515625" style="408" customWidth="1"/>
    <col min="12803" max="12803" width="9.140625" style="408" customWidth="1"/>
    <col min="12804" max="12804" width="9.140625" style="408"/>
    <col min="12805" max="12807" width="13.140625" style="408" customWidth="1"/>
    <col min="12808" max="12810" width="12.28515625" style="408" customWidth="1"/>
    <col min="12811" max="12811" width="31.42578125" style="408" customWidth="1"/>
    <col min="12812" max="13057" width="9.140625" style="408"/>
    <col min="13058" max="13058" width="11.28515625" style="408" customWidth="1"/>
    <col min="13059" max="13059" width="9.140625" style="408" customWidth="1"/>
    <col min="13060" max="13060" width="9.140625" style="408"/>
    <col min="13061" max="13063" width="13.140625" style="408" customWidth="1"/>
    <col min="13064" max="13066" width="12.28515625" style="408" customWidth="1"/>
    <col min="13067" max="13067" width="31.42578125" style="408" customWidth="1"/>
    <col min="13068" max="13313" width="9.140625" style="408"/>
    <col min="13314" max="13314" width="11.28515625" style="408" customWidth="1"/>
    <col min="13315" max="13315" width="9.140625" style="408" customWidth="1"/>
    <col min="13316" max="13316" width="9.140625" style="408"/>
    <col min="13317" max="13319" width="13.140625" style="408" customWidth="1"/>
    <col min="13320" max="13322" width="12.28515625" style="408" customWidth="1"/>
    <col min="13323" max="13323" width="31.42578125" style="408" customWidth="1"/>
    <col min="13324" max="13569" width="9.140625" style="408"/>
    <col min="13570" max="13570" width="11.28515625" style="408" customWidth="1"/>
    <col min="13571" max="13571" width="9.140625" style="408" customWidth="1"/>
    <col min="13572" max="13572" width="9.140625" style="408"/>
    <col min="13573" max="13575" width="13.140625" style="408" customWidth="1"/>
    <col min="13576" max="13578" width="12.28515625" style="408" customWidth="1"/>
    <col min="13579" max="13579" width="31.42578125" style="408" customWidth="1"/>
    <col min="13580" max="13825" width="9.140625" style="408"/>
    <col min="13826" max="13826" width="11.28515625" style="408" customWidth="1"/>
    <col min="13827" max="13827" width="9.140625" style="408" customWidth="1"/>
    <col min="13828" max="13828" width="9.140625" style="408"/>
    <col min="13829" max="13831" width="13.140625" style="408" customWidth="1"/>
    <col min="13832" max="13834" width="12.28515625" style="408" customWidth="1"/>
    <col min="13835" max="13835" width="31.42578125" style="408" customWidth="1"/>
    <col min="13836" max="14081" width="9.140625" style="408"/>
    <col min="14082" max="14082" width="11.28515625" style="408" customWidth="1"/>
    <col min="14083" max="14083" width="9.140625" style="408" customWidth="1"/>
    <col min="14084" max="14084" width="9.140625" style="408"/>
    <col min="14085" max="14087" width="13.140625" style="408" customWidth="1"/>
    <col min="14088" max="14090" width="12.28515625" style="408" customWidth="1"/>
    <col min="14091" max="14091" width="31.42578125" style="408" customWidth="1"/>
    <col min="14092" max="14337" width="9.140625" style="408"/>
    <col min="14338" max="14338" width="11.28515625" style="408" customWidth="1"/>
    <col min="14339" max="14339" width="9.140625" style="408" customWidth="1"/>
    <col min="14340" max="14340" width="9.140625" style="408"/>
    <col min="14341" max="14343" width="13.140625" style="408" customWidth="1"/>
    <col min="14344" max="14346" width="12.28515625" style="408" customWidth="1"/>
    <col min="14347" max="14347" width="31.42578125" style="408" customWidth="1"/>
    <col min="14348" max="14593" width="9.140625" style="408"/>
    <col min="14594" max="14594" width="11.28515625" style="408" customWidth="1"/>
    <col min="14595" max="14595" width="9.140625" style="408" customWidth="1"/>
    <col min="14596" max="14596" width="9.140625" style="408"/>
    <col min="14597" max="14599" width="13.140625" style="408" customWidth="1"/>
    <col min="14600" max="14602" width="12.28515625" style="408" customWidth="1"/>
    <col min="14603" max="14603" width="31.42578125" style="408" customWidth="1"/>
    <col min="14604" max="14849" width="9.140625" style="408"/>
    <col min="14850" max="14850" width="11.28515625" style="408" customWidth="1"/>
    <col min="14851" max="14851" width="9.140625" style="408" customWidth="1"/>
    <col min="14852" max="14852" width="9.140625" style="408"/>
    <col min="14853" max="14855" width="13.140625" style="408" customWidth="1"/>
    <col min="14856" max="14858" width="12.28515625" style="408" customWidth="1"/>
    <col min="14859" max="14859" width="31.42578125" style="408" customWidth="1"/>
    <col min="14860" max="15105" width="9.140625" style="408"/>
    <col min="15106" max="15106" width="11.28515625" style="408" customWidth="1"/>
    <col min="15107" max="15107" width="9.140625" style="408" customWidth="1"/>
    <col min="15108" max="15108" width="9.140625" style="408"/>
    <col min="15109" max="15111" width="13.140625" style="408" customWidth="1"/>
    <col min="15112" max="15114" width="12.28515625" style="408" customWidth="1"/>
    <col min="15115" max="15115" width="31.42578125" style="408" customWidth="1"/>
    <col min="15116" max="15361" width="9.140625" style="408"/>
    <col min="15362" max="15362" width="11.28515625" style="408" customWidth="1"/>
    <col min="15363" max="15363" width="9.140625" style="408" customWidth="1"/>
    <col min="15364" max="15364" width="9.140625" style="408"/>
    <col min="15365" max="15367" width="13.140625" style="408" customWidth="1"/>
    <col min="15368" max="15370" width="12.28515625" style="408" customWidth="1"/>
    <col min="15371" max="15371" width="31.42578125" style="408" customWidth="1"/>
    <col min="15372" max="15617" width="9.140625" style="408"/>
    <col min="15618" max="15618" width="11.28515625" style="408" customWidth="1"/>
    <col min="15619" max="15619" width="9.140625" style="408" customWidth="1"/>
    <col min="15620" max="15620" width="9.140625" style="408"/>
    <col min="15621" max="15623" width="13.140625" style="408" customWidth="1"/>
    <col min="15624" max="15626" width="12.28515625" style="408" customWidth="1"/>
    <col min="15627" max="15627" width="31.42578125" style="408" customWidth="1"/>
    <col min="15628" max="15873" width="9.140625" style="408"/>
    <col min="15874" max="15874" width="11.28515625" style="408" customWidth="1"/>
    <col min="15875" max="15875" width="9.140625" style="408" customWidth="1"/>
    <col min="15876" max="15876" width="9.140625" style="408"/>
    <col min="15877" max="15879" width="13.140625" style="408" customWidth="1"/>
    <col min="15880" max="15882" width="12.28515625" style="408" customWidth="1"/>
    <col min="15883" max="15883" width="31.42578125" style="408" customWidth="1"/>
    <col min="15884" max="16129" width="9.140625" style="408"/>
    <col min="16130" max="16130" width="11.28515625" style="408" customWidth="1"/>
    <col min="16131" max="16131" width="9.140625" style="408" customWidth="1"/>
    <col min="16132" max="16132" width="9.140625" style="408"/>
    <col min="16133" max="16135" width="13.140625" style="408" customWidth="1"/>
    <col min="16136" max="16138" width="12.28515625" style="408" customWidth="1"/>
    <col min="16139" max="16139" width="31.42578125" style="408" customWidth="1"/>
    <col min="16140" max="16384" width="9.140625" style="408"/>
  </cols>
  <sheetData>
    <row r="1" spans="1:12">
      <c r="K1" s="411" t="s">
        <v>601</v>
      </c>
      <c r="L1" s="411"/>
    </row>
    <row r="2" spans="1:12">
      <c r="K2" s="411" t="s">
        <v>147</v>
      </c>
      <c r="L2" s="411"/>
    </row>
    <row r="3" spans="1:12">
      <c r="K3" s="412" t="s">
        <v>550</v>
      </c>
      <c r="L3" s="412"/>
    </row>
    <row r="4" spans="1:12">
      <c r="K4" s="411" t="s">
        <v>630</v>
      </c>
      <c r="L4" s="411"/>
    </row>
    <row r="5" spans="1:12" ht="18.75">
      <c r="A5" s="623" t="s">
        <v>230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</row>
    <row r="6" spans="1:12" ht="42.75" customHeight="1">
      <c r="A6" s="624" t="s">
        <v>615</v>
      </c>
      <c r="B6" s="624"/>
      <c r="C6" s="624"/>
      <c r="D6" s="624"/>
      <c r="E6" s="624"/>
      <c r="F6" s="624"/>
      <c r="G6" s="624"/>
      <c r="H6" s="624"/>
      <c r="I6" s="624"/>
      <c r="J6" s="624"/>
      <c r="K6" s="624"/>
    </row>
    <row r="7" spans="1:12" ht="18.75" customHeight="1">
      <c r="A7" s="625"/>
      <c r="B7" s="625"/>
      <c r="C7" s="625"/>
      <c r="D7" s="625"/>
      <c r="E7" s="625"/>
      <c r="F7" s="625"/>
      <c r="G7" s="625"/>
      <c r="H7" s="625"/>
      <c r="I7" s="625"/>
      <c r="J7" s="625"/>
      <c r="K7" s="625"/>
    </row>
    <row r="8" spans="1:12" ht="12.75" customHeight="1">
      <c r="A8" s="626" t="s">
        <v>616</v>
      </c>
      <c r="B8" s="626"/>
      <c r="C8" s="626"/>
      <c r="D8" s="626"/>
      <c r="E8" s="626"/>
      <c r="F8" s="626"/>
      <c r="G8" s="626"/>
      <c r="H8" s="626"/>
      <c r="I8" s="626"/>
      <c r="J8" s="626"/>
      <c r="K8" s="626"/>
    </row>
    <row r="9" spans="1:12" ht="6.75" customHeight="1">
      <c r="E9" s="414"/>
    </row>
    <row r="10" spans="1:12" ht="15.75">
      <c r="A10" s="622" t="s">
        <v>231</v>
      </c>
      <c r="B10" s="622" t="s">
        <v>232</v>
      </c>
      <c r="C10" s="622" t="s">
        <v>233</v>
      </c>
      <c r="D10" s="622" t="s">
        <v>234</v>
      </c>
      <c r="E10" s="622" t="s">
        <v>235</v>
      </c>
      <c r="F10" s="622"/>
      <c r="G10" s="622"/>
      <c r="H10" s="622" t="s">
        <v>236</v>
      </c>
      <c r="I10" s="622"/>
      <c r="J10" s="622"/>
      <c r="K10" s="622" t="s">
        <v>237</v>
      </c>
    </row>
    <row r="11" spans="1:12" ht="15.75">
      <c r="A11" s="622"/>
      <c r="B11" s="622"/>
      <c r="C11" s="622"/>
      <c r="D11" s="622"/>
      <c r="E11" s="622" t="s">
        <v>222</v>
      </c>
      <c r="F11" s="622"/>
      <c r="G11" s="622"/>
      <c r="H11" s="622" t="s">
        <v>222</v>
      </c>
      <c r="I11" s="622"/>
      <c r="J11" s="622"/>
      <c r="K11" s="622"/>
    </row>
    <row r="12" spans="1:12" ht="15.75">
      <c r="A12" s="622"/>
      <c r="B12" s="622"/>
      <c r="C12" s="622"/>
      <c r="D12" s="622"/>
      <c r="E12" s="415">
        <v>2018</v>
      </c>
      <c r="F12" s="415">
        <v>2019</v>
      </c>
      <c r="G12" s="415">
        <v>2020</v>
      </c>
      <c r="H12" s="415" t="s">
        <v>238</v>
      </c>
      <c r="I12" s="415" t="s">
        <v>238</v>
      </c>
      <c r="J12" s="415" t="s">
        <v>238</v>
      </c>
      <c r="K12" s="622"/>
    </row>
    <row r="13" spans="1:12" ht="15.75">
      <c r="A13" s="622"/>
      <c r="B13" s="622"/>
      <c r="C13" s="622"/>
      <c r="D13" s="622"/>
      <c r="E13" s="415" t="s">
        <v>239</v>
      </c>
      <c r="F13" s="415" t="s">
        <v>240</v>
      </c>
      <c r="G13" s="415" t="s">
        <v>239</v>
      </c>
      <c r="H13" s="416">
        <v>43101</v>
      </c>
      <c r="I13" s="416">
        <v>43466</v>
      </c>
      <c r="J13" s="416">
        <v>43831</v>
      </c>
      <c r="K13" s="622"/>
    </row>
    <row r="14" spans="1:12" ht="94.5">
      <c r="A14" s="415"/>
      <c r="B14" s="417" t="s">
        <v>241</v>
      </c>
      <c r="C14" s="418" t="s">
        <v>241</v>
      </c>
      <c r="D14" s="415" t="s">
        <v>241</v>
      </c>
      <c r="E14" s="415">
        <v>0</v>
      </c>
      <c r="F14" s="415">
        <v>0</v>
      </c>
      <c r="G14" s="415">
        <v>0</v>
      </c>
      <c r="H14" s="415">
        <v>0</v>
      </c>
      <c r="I14" s="415">
        <v>0</v>
      </c>
      <c r="J14" s="415">
        <v>0</v>
      </c>
      <c r="K14" s="417" t="s">
        <v>242</v>
      </c>
    </row>
    <row r="15" spans="1:12" ht="15.75">
      <c r="A15" s="622" t="s">
        <v>243</v>
      </c>
      <c r="B15" s="622"/>
      <c r="C15" s="622"/>
      <c r="D15" s="622"/>
      <c r="E15" s="415">
        <v>0</v>
      </c>
      <c r="F15" s="415">
        <v>0</v>
      </c>
      <c r="G15" s="415">
        <v>0</v>
      </c>
      <c r="H15" s="415">
        <v>0</v>
      </c>
      <c r="I15" s="415">
        <v>0</v>
      </c>
      <c r="J15" s="415">
        <v>0</v>
      </c>
      <c r="K15" s="417"/>
    </row>
  </sheetData>
  <mergeCells count="14">
    <mergeCell ref="K10:K13"/>
    <mergeCell ref="E11:G11"/>
    <mergeCell ref="H11:J11"/>
    <mergeCell ref="A15:D15"/>
    <mergeCell ref="A5:K5"/>
    <mergeCell ref="A6:K6"/>
    <mergeCell ref="A7:K7"/>
    <mergeCell ref="A8:K8"/>
    <mergeCell ref="A10:A13"/>
    <mergeCell ref="B10:B13"/>
    <mergeCell ref="C10:C13"/>
    <mergeCell ref="D10:D13"/>
    <mergeCell ref="E10:G10"/>
    <mergeCell ref="H10:J10"/>
  </mergeCells>
  <pageMargins left="0.15748031496062992" right="0.15748031496062992" top="0.23622047244094491" bottom="0.27559055118110237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zoomScaleSheetLayoutView="100" workbookViewId="0">
      <selection activeCell="C10" sqref="C10"/>
    </sheetView>
  </sheetViews>
  <sheetFormatPr defaultRowHeight="12.75"/>
  <cols>
    <col min="1" max="1" width="5" style="408" customWidth="1"/>
    <col min="2" max="2" width="26.7109375" style="408" customWidth="1"/>
    <col min="3" max="3" width="69.7109375" style="466" customWidth="1"/>
    <col min="4" max="256" width="9.140625" style="408"/>
    <col min="257" max="257" width="5" style="408" customWidth="1"/>
    <col min="258" max="258" width="26.7109375" style="408" customWidth="1"/>
    <col min="259" max="259" width="69.7109375" style="408" customWidth="1"/>
    <col min="260" max="512" width="9.140625" style="408"/>
    <col min="513" max="513" width="5" style="408" customWidth="1"/>
    <col min="514" max="514" width="26.7109375" style="408" customWidth="1"/>
    <col min="515" max="515" width="69.7109375" style="408" customWidth="1"/>
    <col min="516" max="768" width="9.140625" style="408"/>
    <col min="769" max="769" width="5" style="408" customWidth="1"/>
    <col min="770" max="770" width="26.7109375" style="408" customWidth="1"/>
    <col min="771" max="771" width="69.7109375" style="408" customWidth="1"/>
    <col min="772" max="1024" width="9.140625" style="408"/>
    <col min="1025" max="1025" width="5" style="408" customWidth="1"/>
    <col min="1026" max="1026" width="26.7109375" style="408" customWidth="1"/>
    <col min="1027" max="1027" width="69.7109375" style="408" customWidth="1"/>
    <col min="1028" max="1280" width="9.140625" style="408"/>
    <col min="1281" max="1281" width="5" style="408" customWidth="1"/>
    <col min="1282" max="1282" width="26.7109375" style="408" customWidth="1"/>
    <col min="1283" max="1283" width="69.7109375" style="408" customWidth="1"/>
    <col min="1284" max="1536" width="9.140625" style="408"/>
    <col min="1537" max="1537" width="5" style="408" customWidth="1"/>
    <col min="1538" max="1538" width="26.7109375" style="408" customWidth="1"/>
    <col min="1539" max="1539" width="69.7109375" style="408" customWidth="1"/>
    <col min="1540" max="1792" width="9.140625" style="408"/>
    <col min="1793" max="1793" width="5" style="408" customWidth="1"/>
    <col min="1794" max="1794" width="26.7109375" style="408" customWidth="1"/>
    <col min="1795" max="1795" width="69.7109375" style="408" customWidth="1"/>
    <col min="1796" max="2048" width="9.140625" style="408"/>
    <col min="2049" max="2049" width="5" style="408" customWidth="1"/>
    <col min="2050" max="2050" width="26.7109375" style="408" customWidth="1"/>
    <col min="2051" max="2051" width="69.7109375" style="408" customWidth="1"/>
    <col min="2052" max="2304" width="9.140625" style="408"/>
    <col min="2305" max="2305" width="5" style="408" customWidth="1"/>
    <col min="2306" max="2306" width="26.7109375" style="408" customWidth="1"/>
    <col min="2307" max="2307" width="69.7109375" style="408" customWidth="1"/>
    <col min="2308" max="2560" width="9.140625" style="408"/>
    <col min="2561" max="2561" width="5" style="408" customWidth="1"/>
    <col min="2562" max="2562" width="26.7109375" style="408" customWidth="1"/>
    <col min="2563" max="2563" width="69.7109375" style="408" customWidth="1"/>
    <col min="2564" max="2816" width="9.140625" style="408"/>
    <col min="2817" max="2817" width="5" style="408" customWidth="1"/>
    <col min="2818" max="2818" width="26.7109375" style="408" customWidth="1"/>
    <col min="2819" max="2819" width="69.7109375" style="408" customWidth="1"/>
    <col min="2820" max="3072" width="9.140625" style="408"/>
    <col min="3073" max="3073" width="5" style="408" customWidth="1"/>
    <col min="3074" max="3074" width="26.7109375" style="408" customWidth="1"/>
    <col min="3075" max="3075" width="69.7109375" style="408" customWidth="1"/>
    <col min="3076" max="3328" width="9.140625" style="408"/>
    <col min="3329" max="3329" width="5" style="408" customWidth="1"/>
    <col min="3330" max="3330" width="26.7109375" style="408" customWidth="1"/>
    <col min="3331" max="3331" width="69.7109375" style="408" customWidth="1"/>
    <col min="3332" max="3584" width="9.140625" style="408"/>
    <col min="3585" max="3585" width="5" style="408" customWidth="1"/>
    <col min="3586" max="3586" width="26.7109375" style="408" customWidth="1"/>
    <col min="3587" max="3587" width="69.7109375" style="408" customWidth="1"/>
    <col min="3588" max="3840" width="9.140625" style="408"/>
    <col min="3841" max="3841" width="5" style="408" customWidth="1"/>
    <col min="3842" max="3842" width="26.7109375" style="408" customWidth="1"/>
    <col min="3843" max="3843" width="69.7109375" style="408" customWidth="1"/>
    <col min="3844" max="4096" width="9.140625" style="408"/>
    <col min="4097" max="4097" width="5" style="408" customWidth="1"/>
    <col min="4098" max="4098" width="26.7109375" style="408" customWidth="1"/>
    <col min="4099" max="4099" width="69.7109375" style="408" customWidth="1"/>
    <col min="4100" max="4352" width="9.140625" style="408"/>
    <col min="4353" max="4353" width="5" style="408" customWidth="1"/>
    <col min="4354" max="4354" width="26.7109375" style="408" customWidth="1"/>
    <col min="4355" max="4355" width="69.7109375" style="408" customWidth="1"/>
    <col min="4356" max="4608" width="9.140625" style="408"/>
    <col min="4609" max="4609" width="5" style="408" customWidth="1"/>
    <col min="4610" max="4610" width="26.7109375" style="408" customWidth="1"/>
    <col min="4611" max="4611" width="69.7109375" style="408" customWidth="1"/>
    <col min="4612" max="4864" width="9.140625" style="408"/>
    <col min="4865" max="4865" width="5" style="408" customWidth="1"/>
    <col min="4866" max="4866" width="26.7109375" style="408" customWidth="1"/>
    <col min="4867" max="4867" width="69.7109375" style="408" customWidth="1"/>
    <col min="4868" max="5120" width="9.140625" style="408"/>
    <col min="5121" max="5121" width="5" style="408" customWidth="1"/>
    <col min="5122" max="5122" width="26.7109375" style="408" customWidth="1"/>
    <col min="5123" max="5123" width="69.7109375" style="408" customWidth="1"/>
    <col min="5124" max="5376" width="9.140625" style="408"/>
    <col min="5377" max="5377" width="5" style="408" customWidth="1"/>
    <col min="5378" max="5378" width="26.7109375" style="408" customWidth="1"/>
    <col min="5379" max="5379" width="69.7109375" style="408" customWidth="1"/>
    <col min="5380" max="5632" width="9.140625" style="408"/>
    <col min="5633" max="5633" width="5" style="408" customWidth="1"/>
    <col min="5634" max="5634" width="26.7109375" style="408" customWidth="1"/>
    <col min="5635" max="5635" width="69.7109375" style="408" customWidth="1"/>
    <col min="5636" max="5888" width="9.140625" style="408"/>
    <col min="5889" max="5889" width="5" style="408" customWidth="1"/>
    <col min="5890" max="5890" width="26.7109375" style="408" customWidth="1"/>
    <col min="5891" max="5891" width="69.7109375" style="408" customWidth="1"/>
    <col min="5892" max="6144" width="9.140625" style="408"/>
    <col min="6145" max="6145" width="5" style="408" customWidth="1"/>
    <col min="6146" max="6146" width="26.7109375" style="408" customWidth="1"/>
    <col min="6147" max="6147" width="69.7109375" style="408" customWidth="1"/>
    <col min="6148" max="6400" width="9.140625" style="408"/>
    <col min="6401" max="6401" width="5" style="408" customWidth="1"/>
    <col min="6402" max="6402" width="26.7109375" style="408" customWidth="1"/>
    <col min="6403" max="6403" width="69.7109375" style="408" customWidth="1"/>
    <col min="6404" max="6656" width="9.140625" style="408"/>
    <col min="6657" max="6657" width="5" style="408" customWidth="1"/>
    <col min="6658" max="6658" width="26.7109375" style="408" customWidth="1"/>
    <col min="6659" max="6659" width="69.7109375" style="408" customWidth="1"/>
    <col min="6660" max="6912" width="9.140625" style="408"/>
    <col min="6913" max="6913" width="5" style="408" customWidth="1"/>
    <col min="6914" max="6914" width="26.7109375" style="408" customWidth="1"/>
    <col min="6915" max="6915" width="69.7109375" style="408" customWidth="1"/>
    <col min="6916" max="7168" width="9.140625" style="408"/>
    <col min="7169" max="7169" width="5" style="408" customWidth="1"/>
    <col min="7170" max="7170" width="26.7109375" style="408" customWidth="1"/>
    <col min="7171" max="7171" width="69.7109375" style="408" customWidth="1"/>
    <col min="7172" max="7424" width="9.140625" style="408"/>
    <col min="7425" max="7425" width="5" style="408" customWidth="1"/>
    <col min="7426" max="7426" width="26.7109375" style="408" customWidth="1"/>
    <col min="7427" max="7427" width="69.7109375" style="408" customWidth="1"/>
    <col min="7428" max="7680" width="9.140625" style="408"/>
    <col min="7681" max="7681" width="5" style="408" customWidth="1"/>
    <col min="7682" max="7682" width="26.7109375" style="408" customWidth="1"/>
    <col min="7683" max="7683" width="69.7109375" style="408" customWidth="1"/>
    <col min="7684" max="7936" width="9.140625" style="408"/>
    <col min="7937" max="7937" width="5" style="408" customWidth="1"/>
    <col min="7938" max="7938" width="26.7109375" style="408" customWidth="1"/>
    <col min="7939" max="7939" width="69.7109375" style="408" customWidth="1"/>
    <col min="7940" max="8192" width="9.140625" style="408"/>
    <col min="8193" max="8193" width="5" style="408" customWidth="1"/>
    <col min="8194" max="8194" width="26.7109375" style="408" customWidth="1"/>
    <col min="8195" max="8195" width="69.7109375" style="408" customWidth="1"/>
    <col min="8196" max="8448" width="9.140625" style="408"/>
    <col min="8449" max="8449" width="5" style="408" customWidth="1"/>
    <col min="8450" max="8450" width="26.7109375" style="408" customWidth="1"/>
    <col min="8451" max="8451" width="69.7109375" style="408" customWidth="1"/>
    <col min="8452" max="8704" width="9.140625" style="408"/>
    <col min="8705" max="8705" width="5" style="408" customWidth="1"/>
    <col min="8706" max="8706" width="26.7109375" style="408" customWidth="1"/>
    <col min="8707" max="8707" width="69.7109375" style="408" customWidth="1"/>
    <col min="8708" max="8960" width="9.140625" style="408"/>
    <col min="8961" max="8961" width="5" style="408" customWidth="1"/>
    <col min="8962" max="8962" width="26.7109375" style="408" customWidth="1"/>
    <col min="8963" max="8963" width="69.7109375" style="408" customWidth="1"/>
    <col min="8964" max="9216" width="9.140625" style="408"/>
    <col min="9217" max="9217" width="5" style="408" customWidth="1"/>
    <col min="9218" max="9218" width="26.7109375" style="408" customWidth="1"/>
    <col min="9219" max="9219" width="69.7109375" style="408" customWidth="1"/>
    <col min="9220" max="9472" width="9.140625" style="408"/>
    <col min="9473" max="9473" width="5" style="408" customWidth="1"/>
    <col min="9474" max="9474" width="26.7109375" style="408" customWidth="1"/>
    <col min="9475" max="9475" width="69.7109375" style="408" customWidth="1"/>
    <col min="9476" max="9728" width="9.140625" style="408"/>
    <col min="9729" max="9729" width="5" style="408" customWidth="1"/>
    <col min="9730" max="9730" width="26.7109375" style="408" customWidth="1"/>
    <col min="9731" max="9731" width="69.7109375" style="408" customWidth="1"/>
    <col min="9732" max="9984" width="9.140625" style="408"/>
    <col min="9985" max="9985" width="5" style="408" customWidth="1"/>
    <col min="9986" max="9986" width="26.7109375" style="408" customWidth="1"/>
    <col min="9987" max="9987" width="69.7109375" style="408" customWidth="1"/>
    <col min="9988" max="10240" width="9.140625" style="408"/>
    <col min="10241" max="10241" width="5" style="408" customWidth="1"/>
    <col min="10242" max="10242" width="26.7109375" style="408" customWidth="1"/>
    <col min="10243" max="10243" width="69.7109375" style="408" customWidth="1"/>
    <col min="10244" max="10496" width="9.140625" style="408"/>
    <col min="10497" max="10497" width="5" style="408" customWidth="1"/>
    <col min="10498" max="10498" width="26.7109375" style="408" customWidth="1"/>
    <col min="10499" max="10499" width="69.7109375" style="408" customWidth="1"/>
    <col min="10500" max="10752" width="9.140625" style="408"/>
    <col min="10753" max="10753" width="5" style="408" customWidth="1"/>
    <col min="10754" max="10754" width="26.7109375" style="408" customWidth="1"/>
    <col min="10755" max="10755" width="69.7109375" style="408" customWidth="1"/>
    <col min="10756" max="11008" width="9.140625" style="408"/>
    <col min="11009" max="11009" width="5" style="408" customWidth="1"/>
    <col min="11010" max="11010" width="26.7109375" style="408" customWidth="1"/>
    <col min="11011" max="11011" width="69.7109375" style="408" customWidth="1"/>
    <col min="11012" max="11264" width="9.140625" style="408"/>
    <col min="11265" max="11265" width="5" style="408" customWidth="1"/>
    <col min="11266" max="11266" width="26.7109375" style="408" customWidth="1"/>
    <col min="11267" max="11267" width="69.7109375" style="408" customWidth="1"/>
    <col min="11268" max="11520" width="9.140625" style="408"/>
    <col min="11521" max="11521" width="5" style="408" customWidth="1"/>
    <col min="11522" max="11522" width="26.7109375" style="408" customWidth="1"/>
    <col min="11523" max="11523" width="69.7109375" style="408" customWidth="1"/>
    <col min="11524" max="11776" width="9.140625" style="408"/>
    <col min="11777" max="11777" width="5" style="408" customWidth="1"/>
    <col min="11778" max="11778" width="26.7109375" style="408" customWidth="1"/>
    <col min="11779" max="11779" width="69.7109375" style="408" customWidth="1"/>
    <col min="11780" max="12032" width="9.140625" style="408"/>
    <col min="12033" max="12033" width="5" style="408" customWidth="1"/>
    <col min="12034" max="12034" width="26.7109375" style="408" customWidth="1"/>
    <col min="12035" max="12035" width="69.7109375" style="408" customWidth="1"/>
    <col min="12036" max="12288" width="9.140625" style="408"/>
    <col min="12289" max="12289" width="5" style="408" customWidth="1"/>
    <col min="12290" max="12290" width="26.7109375" style="408" customWidth="1"/>
    <col min="12291" max="12291" width="69.7109375" style="408" customWidth="1"/>
    <col min="12292" max="12544" width="9.140625" style="408"/>
    <col min="12545" max="12545" width="5" style="408" customWidth="1"/>
    <col min="12546" max="12546" width="26.7109375" style="408" customWidth="1"/>
    <col min="12547" max="12547" width="69.7109375" style="408" customWidth="1"/>
    <col min="12548" max="12800" width="9.140625" style="408"/>
    <col min="12801" max="12801" width="5" style="408" customWidth="1"/>
    <col min="12802" max="12802" width="26.7109375" style="408" customWidth="1"/>
    <col min="12803" max="12803" width="69.7109375" style="408" customWidth="1"/>
    <col min="12804" max="13056" width="9.140625" style="408"/>
    <col min="13057" max="13057" width="5" style="408" customWidth="1"/>
    <col min="13058" max="13058" width="26.7109375" style="408" customWidth="1"/>
    <col min="13059" max="13059" width="69.7109375" style="408" customWidth="1"/>
    <col min="13060" max="13312" width="9.140625" style="408"/>
    <col min="13313" max="13313" width="5" style="408" customWidth="1"/>
    <col min="13314" max="13314" width="26.7109375" style="408" customWidth="1"/>
    <col min="13315" max="13315" width="69.7109375" style="408" customWidth="1"/>
    <col min="13316" max="13568" width="9.140625" style="408"/>
    <col min="13569" max="13569" width="5" style="408" customWidth="1"/>
    <col min="13570" max="13570" width="26.7109375" style="408" customWidth="1"/>
    <col min="13571" max="13571" width="69.7109375" style="408" customWidth="1"/>
    <col min="13572" max="13824" width="9.140625" style="408"/>
    <col min="13825" max="13825" width="5" style="408" customWidth="1"/>
    <col min="13826" max="13826" width="26.7109375" style="408" customWidth="1"/>
    <col min="13827" max="13827" width="69.7109375" style="408" customWidth="1"/>
    <col min="13828" max="14080" width="9.140625" style="408"/>
    <col min="14081" max="14081" width="5" style="408" customWidth="1"/>
    <col min="14082" max="14082" width="26.7109375" style="408" customWidth="1"/>
    <col min="14083" max="14083" width="69.7109375" style="408" customWidth="1"/>
    <col min="14084" max="14336" width="9.140625" style="408"/>
    <col min="14337" max="14337" width="5" style="408" customWidth="1"/>
    <col min="14338" max="14338" width="26.7109375" style="408" customWidth="1"/>
    <col min="14339" max="14339" width="69.7109375" style="408" customWidth="1"/>
    <col min="14340" max="14592" width="9.140625" style="408"/>
    <col min="14593" max="14593" width="5" style="408" customWidth="1"/>
    <col min="14594" max="14594" width="26.7109375" style="408" customWidth="1"/>
    <col min="14595" max="14595" width="69.7109375" style="408" customWidth="1"/>
    <col min="14596" max="14848" width="9.140625" style="408"/>
    <col min="14849" max="14849" width="5" style="408" customWidth="1"/>
    <col min="14850" max="14850" width="26.7109375" style="408" customWidth="1"/>
    <col min="14851" max="14851" width="69.7109375" style="408" customWidth="1"/>
    <col min="14852" max="15104" width="9.140625" style="408"/>
    <col min="15105" max="15105" width="5" style="408" customWidth="1"/>
    <col min="15106" max="15106" width="26.7109375" style="408" customWidth="1"/>
    <col min="15107" max="15107" width="69.7109375" style="408" customWidth="1"/>
    <col min="15108" max="15360" width="9.140625" style="408"/>
    <col min="15361" max="15361" width="5" style="408" customWidth="1"/>
    <col min="15362" max="15362" width="26.7109375" style="408" customWidth="1"/>
    <col min="15363" max="15363" width="69.7109375" style="408" customWidth="1"/>
    <col min="15364" max="15616" width="9.140625" style="408"/>
    <col min="15617" max="15617" width="5" style="408" customWidth="1"/>
    <col min="15618" max="15618" width="26.7109375" style="408" customWidth="1"/>
    <col min="15619" max="15619" width="69.7109375" style="408" customWidth="1"/>
    <col min="15620" max="15872" width="9.140625" style="408"/>
    <col min="15873" max="15873" width="5" style="408" customWidth="1"/>
    <col min="15874" max="15874" width="26.7109375" style="408" customWidth="1"/>
    <col min="15875" max="15875" width="69.7109375" style="408" customWidth="1"/>
    <col min="15876" max="16128" width="9.140625" style="408"/>
    <col min="16129" max="16129" width="5" style="408" customWidth="1"/>
    <col min="16130" max="16130" width="26.7109375" style="408" customWidth="1"/>
    <col min="16131" max="16131" width="69.7109375" style="408" customWidth="1"/>
    <col min="16132" max="16384" width="9.140625" style="408"/>
  </cols>
  <sheetData>
    <row r="1" spans="1:4">
      <c r="A1" s="465"/>
      <c r="B1" s="540" t="s">
        <v>594</v>
      </c>
      <c r="C1" s="540"/>
      <c r="D1" s="411"/>
    </row>
    <row r="2" spans="1:4">
      <c r="A2" s="465"/>
      <c r="B2" s="540" t="s">
        <v>434</v>
      </c>
      <c r="C2" s="540"/>
      <c r="D2" s="411"/>
    </row>
    <row r="3" spans="1:4" ht="12.75" customHeight="1">
      <c r="A3" s="465"/>
      <c r="B3" s="541" t="s">
        <v>538</v>
      </c>
      <c r="C3" s="541"/>
      <c r="D3" s="412"/>
    </row>
    <row r="4" spans="1:4">
      <c r="A4" s="465"/>
      <c r="B4" s="540" t="s">
        <v>629</v>
      </c>
      <c r="C4" s="540"/>
      <c r="D4" s="411"/>
    </row>
    <row r="7" spans="1:4" ht="15" customHeight="1"/>
    <row r="8" spans="1:4" ht="78" customHeight="1">
      <c r="A8" s="550" t="s">
        <v>617</v>
      </c>
      <c r="B8" s="551"/>
      <c r="C8" s="551"/>
    </row>
    <row r="9" spans="1:4" ht="42.75">
      <c r="A9" s="549" t="s">
        <v>166</v>
      </c>
      <c r="B9" s="549"/>
      <c r="C9" s="467" t="s">
        <v>435</v>
      </c>
      <c r="D9" s="408" t="s">
        <v>436</v>
      </c>
    </row>
    <row r="10" spans="1:4" ht="93.75">
      <c r="A10" s="468" t="s">
        <v>485</v>
      </c>
      <c r="B10" s="487" t="s">
        <v>484</v>
      </c>
      <c r="C10" s="486" t="s">
        <v>299</v>
      </c>
    </row>
    <row r="11" spans="1:4" ht="112.5">
      <c r="A11" s="468" t="s">
        <v>485</v>
      </c>
      <c r="B11" s="487" t="s">
        <v>486</v>
      </c>
      <c r="C11" s="486" t="s">
        <v>487</v>
      </c>
    </row>
    <row r="12" spans="1:4" ht="37.5">
      <c r="A12" s="468" t="s">
        <v>485</v>
      </c>
      <c r="B12" s="488" t="s">
        <v>488</v>
      </c>
      <c r="C12" s="486" t="s">
        <v>489</v>
      </c>
    </row>
    <row r="13" spans="1:4" ht="56.25">
      <c r="A13" s="468" t="s">
        <v>485</v>
      </c>
      <c r="B13" s="487" t="s">
        <v>490</v>
      </c>
      <c r="C13" s="486" t="s">
        <v>491</v>
      </c>
    </row>
    <row r="14" spans="1:4" ht="56.25">
      <c r="A14" s="468" t="s">
        <v>485</v>
      </c>
      <c r="B14" s="487" t="s">
        <v>492</v>
      </c>
      <c r="C14" s="486" t="s">
        <v>493</v>
      </c>
    </row>
    <row r="15" spans="1:4" ht="93.75">
      <c r="A15" s="468" t="s">
        <v>485</v>
      </c>
      <c r="B15" s="488" t="s">
        <v>494</v>
      </c>
      <c r="C15" s="486" t="s">
        <v>495</v>
      </c>
    </row>
    <row r="16" spans="1:4" ht="93.75">
      <c r="A16" s="468" t="s">
        <v>485</v>
      </c>
      <c r="B16" s="487" t="s">
        <v>318</v>
      </c>
      <c r="C16" s="486" t="s">
        <v>315</v>
      </c>
    </row>
    <row r="17" spans="1:3" ht="168.75">
      <c r="A17" s="468" t="s">
        <v>485</v>
      </c>
      <c r="B17" s="487" t="s">
        <v>324</v>
      </c>
      <c r="C17" s="486" t="s">
        <v>496</v>
      </c>
    </row>
    <row r="18" spans="1:3" ht="93.75">
      <c r="A18" s="468" t="s">
        <v>485</v>
      </c>
      <c r="B18" s="487" t="s">
        <v>497</v>
      </c>
      <c r="C18" s="486" t="s">
        <v>498</v>
      </c>
    </row>
    <row r="19" spans="1:3" ht="93.75">
      <c r="A19" s="468" t="s">
        <v>485</v>
      </c>
      <c r="B19" s="487" t="s">
        <v>499</v>
      </c>
      <c r="C19" s="486" t="s">
        <v>319</v>
      </c>
    </row>
    <row r="20" spans="1:3" ht="75">
      <c r="A20" s="468" t="s">
        <v>485</v>
      </c>
      <c r="B20" s="487" t="s">
        <v>500</v>
      </c>
      <c r="C20" s="486" t="s">
        <v>501</v>
      </c>
    </row>
    <row r="21" spans="1:3" ht="37.5">
      <c r="A21" s="468" t="s">
        <v>485</v>
      </c>
      <c r="B21" s="487" t="s">
        <v>502</v>
      </c>
      <c r="C21" s="489" t="s">
        <v>503</v>
      </c>
    </row>
    <row r="22" spans="1:3" ht="75">
      <c r="A22" s="468" t="s">
        <v>485</v>
      </c>
      <c r="B22" s="487" t="s">
        <v>504</v>
      </c>
      <c r="C22" s="490" t="s">
        <v>505</v>
      </c>
    </row>
    <row r="23" spans="1:3" ht="37.5">
      <c r="A23" s="468" t="s">
        <v>485</v>
      </c>
      <c r="B23" s="488" t="s">
        <v>506</v>
      </c>
      <c r="C23" s="490" t="s">
        <v>507</v>
      </c>
    </row>
    <row r="24" spans="1:3" ht="56.25">
      <c r="A24" s="468" t="s">
        <v>485</v>
      </c>
      <c r="B24" s="488" t="s">
        <v>332</v>
      </c>
      <c r="C24" s="490" t="s">
        <v>333</v>
      </c>
    </row>
    <row r="25" spans="1:3" ht="37.5">
      <c r="A25" s="468" t="s">
        <v>485</v>
      </c>
      <c r="B25" s="488" t="s">
        <v>336</v>
      </c>
      <c r="C25" s="490" t="s">
        <v>337</v>
      </c>
    </row>
    <row r="26" spans="1:3" ht="37.5">
      <c r="A26" s="468" t="s">
        <v>485</v>
      </c>
      <c r="B26" s="487" t="s">
        <v>508</v>
      </c>
      <c r="C26" s="486" t="s">
        <v>509</v>
      </c>
    </row>
    <row r="27" spans="1:3" ht="112.5">
      <c r="A27" s="468" t="s">
        <v>485</v>
      </c>
      <c r="B27" s="487" t="s">
        <v>510</v>
      </c>
      <c r="C27" s="486" t="s">
        <v>511</v>
      </c>
    </row>
    <row r="28" spans="1:3" ht="112.5">
      <c r="A28" s="468" t="s">
        <v>485</v>
      </c>
      <c r="B28" s="487" t="s">
        <v>344</v>
      </c>
      <c r="C28" s="486" t="s">
        <v>345</v>
      </c>
    </row>
    <row r="29" spans="1:3" ht="131.25">
      <c r="A29" s="468" t="s">
        <v>485</v>
      </c>
      <c r="B29" s="487" t="s">
        <v>512</v>
      </c>
      <c r="C29" s="486" t="s">
        <v>513</v>
      </c>
    </row>
    <row r="30" spans="1:3" ht="75">
      <c r="A30" s="468" t="s">
        <v>485</v>
      </c>
      <c r="B30" s="487" t="s">
        <v>514</v>
      </c>
      <c r="C30" s="486" t="s">
        <v>515</v>
      </c>
    </row>
    <row r="31" spans="1:3" ht="75">
      <c r="A31" s="468" t="s">
        <v>485</v>
      </c>
      <c r="B31" s="487" t="s">
        <v>516</v>
      </c>
      <c r="C31" s="486" t="s">
        <v>517</v>
      </c>
    </row>
    <row r="32" spans="1:3" ht="37.5">
      <c r="A32" s="468" t="s">
        <v>485</v>
      </c>
      <c r="B32" s="487" t="s">
        <v>518</v>
      </c>
      <c r="C32" s="486" t="s">
        <v>519</v>
      </c>
    </row>
    <row r="33" spans="1:3" ht="56.25">
      <c r="A33" s="468" t="s">
        <v>485</v>
      </c>
      <c r="B33" s="488" t="s">
        <v>356</v>
      </c>
      <c r="C33" s="491" t="s">
        <v>357</v>
      </c>
    </row>
    <row r="34" spans="1:3" ht="56.25">
      <c r="A34" s="468" t="s">
        <v>485</v>
      </c>
      <c r="B34" s="487" t="s">
        <v>520</v>
      </c>
      <c r="C34" s="486" t="s">
        <v>521</v>
      </c>
    </row>
    <row r="35" spans="1:3" ht="75">
      <c r="A35" s="468" t="s">
        <v>485</v>
      </c>
      <c r="B35" s="487" t="s">
        <v>522</v>
      </c>
      <c r="C35" s="486" t="s">
        <v>523</v>
      </c>
    </row>
    <row r="36" spans="1:3" ht="93.75">
      <c r="A36" s="468" t="s">
        <v>485</v>
      </c>
      <c r="B36" s="488" t="s">
        <v>524</v>
      </c>
      <c r="C36" s="486" t="s">
        <v>525</v>
      </c>
    </row>
    <row r="37" spans="1:3" ht="56.25">
      <c r="A37" s="468" t="s">
        <v>485</v>
      </c>
      <c r="B37" s="488" t="s">
        <v>526</v>
      </c>
      <c r="C37" s="486" t="s">
        <v>521</v>
      </c>
    </row>
    <row r="38" spans="1:3" ht="75">
      <c r="A38" s="468" t="s">
        <v>485</v>
      </c>
      <c r="B38" s="487" t="s">
        <v>527</v>
      </c>
      <c r="C38" s="489" t="s">
        <v>528</v>
      </c>
    </row>
    <row r="39" spans="1:3" ht="93.75">
      <c r="A39" s="468" t="s">
        <v>485</v>
      </c>
      <c r="B39" s="488" t="s">
        <v>529</v>
      </c>
      <c r="C39" s="486" t="s">
        <v>530</v>
      </c>
    </row>
    <row r="40" spans="1:3" ht="56.25">
      <c r="A40" s="468" t="s">
        <v>485</v>
      </c>
      <c r="B40" s="487" t="s">
        <v>362</v>
      </c>
      <c r="C40" s="486" t="s">
        <v>363</v>
      </c>
    </row>
    <row r="41" spans="1:3" ht="37.5">
      <c r="A41" s="468" t="s">
        <v>485</v>
      </c>
      <c r="B41" s="487" t="s">
        <v>368</v>
      </c>
      <c r="C41" s="486" t="s">
        <v>369</v>
      </c>
    </row>
    <row r="42" spans="1:3" ht="93.75">
      <c r="A42" s="468" t="s">
        <v>485</v>
      </c>
      <c r="B42" s="487" t="s">
        <v>531</v>
      </c>
      <c r="C42" s="486" t="s">
        <v>532</v>
      </c>
    </row>
    <row r="43" spans="1:3" ht="37.5">
      <c r="A43" s="468" t="s">
        <v>485</v>
      </c>
      <c r="B43" s="487" t="s">
        <v>372</v>
      </c>
      <c r="C43" s="486" t="s">
        <v>373</v>
      </c>
    </row>
    <row r="44" spans="1:3" s="471" customFormat="1" ht="56.25">
      <c r="A44" s="468" t="s">
        <v>485</v>
      </c>
      <c r="B44" s="469" t="s">
        <v>384</v>
      </c>
      <c r="C44" s="470" t="s">
        <v>437</v>
      </c>
    </row>
    <row r="45" spans="1:3" s="471" customFormat="1" ht="56.25">
      <c r="A45" s="468" t="s">
        <v>485</v>
      </c>
      <c r="B45" s="469" t="s">
        <v>386</v>
      </c>
      <c r="C45" s="470" t="s">
        <v>438</v>
      </c>
    </row>
    <row r="46" spans="1:3" s="471" customFormat="1" ht="56.25">
      <c r="A46" s="468" t="s">
        <v>485</v>
      </c>
      <c r="B46" s="469" t="s">
        <v>390</v>
      </c>
      <c r="C46" s="470" t="s">
        <v>391</v>
      </c>
    </row>
    <row r="47" spans="1:3" s="471" customFormat="1" ht="93.75">
      <c r="A47" s="468" t="s">
        <v>485</v>
      </c>
      <c r="B47" s="469" t="s">
        <v>439</v>
      </c>
      <c r="C47" s="470" t="s">
        <v>440</v>
      </c>
    </row>
    <row r="48" spans="1:3" s="471" customFormat="1" ht="75">
      <c r="A48" s="468" t="s">
        <v>485</v>
      </c>
      <c r="B48" s="469" t="s">
        <v>441</v>
      </c>
      <c r="C48" s="470" t="s">
        <v>442</v>
      </c>
    </row>
    <row r="49" spans="1:3" s="471" customFormat="1" ht="24" customHeight="1">
      <c r="A49" s="468" t="s">
        <v>485</v>
      </c>
      <c r="B49" s="469" t="s">
        <v>443</v>
      </c>
      <c r="C49" s="470" t="s">
        <v>444</v>
      </c>
    </row>
    <row r="50" spans="1:3" s="471" customFormat="1" ht="24" customHeight="1">
      <c r="A50" s="468" t="s">
        <v>485</v>
      </c>
      <c r="B50" s="487" t="s">
        <v>533</v>
      </c>
      <c r="C50" s="486" t="s">
        <v>444</v>
      </c>
    </row>
    <row r="51" spans="1:3" s="471" customFormat="1" ht="24" customHeight="1">
      <c r="A51" s="468" t="s">
        <v>485</v>
      </c>
      <c r="B51" s="487" t="s">
        <v>534</v>
      </c>
      <c r="C51" s="486" t="s">
        <v>535</v>
      </c>
    </row>
    <row r="52" spans="1:3" s="471" customFormat="1" ht="56.25">
      <c r="A52" s="468" t="s">
        <v>485</v>
      </c>
      <c r="B52" s="469" t="s">
        <v>445</v>
      </c>
      <c r="C52" s="470" t="s">
        <v>446</v>
      </c>
    </row>
    <row r="53" spans="1:3" s="471" customFormat="1" ht="56.25">
      <c r="A53" s="468" t="s">
        <v>485</v>
      </c>
      <c r="B53" s="469" t="s">
        <v>400</v>
      </c>
      <c r="C53" s="470" t="s">
        <v>401</v>
      </c>
    </row>
    <row r="54" spans="1:3" s="471" customFormat="1" ht="56.25">
      <c r="A54" s="468" t="s">
        <v>485</v>
      </c>
      <c r="B54" s="469" t="s">
        <v>396</v>
      </c>
      <c r="C54" s="470" t="s">
        <v>397</v>
      </c>
    </row>
    <row r="55" spans="1:3" s="471" customFormat="1" ht="22.5" customHeight="1">
      <c r="A55" s="468" t="s">
        <v>485</v>
      </c>
      <c r="B55" s="469" t="s">
        <v>447</v>
      </c>
      <c r="C55" s="470" t="s">
        <v>448</v>
      </c>
    </row>
    <row r="56" spans="1:3" ht="93.75">
      <c r="A56" s="468" t="s">
        <v>485</v>
      </c>
      <c r="B56" s="472" t="s">
        <v>449</v>
      </c>
      <c r="C56" s="473" t="s">
        <v>450</v>
      </c>
    </row>
    <row r="57" spans="1:3" ht="56.25">
      <c r="A57" s="468" t="s">
        <v>485</v>
      </c>
      <c r="B57" s="472" t="s">
        <v>451</v>
      </c>
      <c r="C57" s="473" t="s">
        <v>452</v>
      </c>
    </row>
    <row r="58" spans="1:3" ht="75">
      <c r="A58" s="468" t="s">
        <v>485</v>
      </c>
      <c r="B58" s="472" t="s">
        <v>453</v>
      </c>
      <c r="C58" s="473" t="s">
        <v>454</v>
      </c>
    </row>
    <row r="59" spans="1:3" ht="75">
      <c r="A59" s="468" t="s">
        <v>485</v>
      </c>
      <c r="B59" s="472" t="s">
        <v>406</v>
      </c>
      <c r="C59" s="473" t="s">
        <v>407</v>
      </c>
    </row>
    <row r="60" spans="1:3" ht="37.5">
      <c r="A60" s="468" t="s">
        <v>485</v>
      </c>
      <c r="B60" s="472" t="s">
        <v>408</v>
      </c>
      <c r="C60" s="473" t="s">
        <v>409</v>
      </c>
    </row>
    <row r="61" spans="1:3" s="471" customFormat="1" ht="56.25">
      <c r="A61" s="468" t="s">
        <v>485</v>
      </c>
      <c r="B61" s="469" t="s">
        <v>414</v>
      </c>
      <c r="C61" s="470" t="s">
        <v>415</v>
      </c>
    </row>
    <row r="62" spans="1:3" s="471" customFormat="1" ht="75">
      <c r="A62" s="468" t="s">
        <v>485</v>
      </c>
      <c r="B62" s="469" t="s">
        <v>455</v>
      </c>
      <c r="C62" s="470" t="s">
        <v>417</v>
      </c>
    </row>
    <row r="63" spans="1:3" s="471" customFormat="1" ht="135" customHeight="1">
      <c r="A63" s="468" t="s">
        <v>485</v>
      </c>
      <c r="B63" s="469" t="s">
        <v>418</v>
      </c>
      <c r="C63" s="470" t="s">
        <v>456</v>
      </c>
    </row>
    <row r="64" spans="1:3" s="471" customFormat="1" ht="112.5">
      <c r="A64" s="468" t="s">
        <v>485</v>
      </c>
      <c r="B64" s="469" t="s">
        <v>457</v>
      </c>
      <c r="C64" s="470" t="s">
        <v>458</v>
      </c>
    </row>
    <row r="65" spans="1:3" s="471" customFormat="1" ht="112.5">
      <c r="A65" s="468" t="s">
        <v>485</v>
      </c>
      <c r="B65" s="469" t="s">
        <v>459</v>
      </c>
      <c r="C65" s="470" t="s">
        <v>460</v>
      </c>
    </row>
    <row r="66" spans="1:3" s="471" customFormat="1" ht="75">
      <c r="A66" s="468" t="s">
        <v>485</v>
      </c>
      <c r="B66" s="469" t="s">
        <v>461</v>
      </c>
      <c r="C66" s="470" t="s">
        <v>462</v>
      </c>
    </row>
    <row r="67" spans="1:3" s="471" customFormat="1" ht="75">
      <c r="A67" s="468" t="s">
        <v>485</v>
      </c>
      <c r="B67" s="469" t="s">
        <v>463</v>
      </c>
      <c r="C67" s="470" t="s">
        <v>464</v>
      </c>
    </row>
    <row r="68" spans="1:3" s="471" customFormat="1" ht="93.75">
      <c r="A68" s="468" t="s">
        <v>485</v>
      </c>
      <c r="B68" s="469" t="s">
        <v>465</v>
      </c>
      <c r="C68" s="470" t="s">
        <v>466</v>
      </c>
    </row>
    <row r="69" spans="1:3" s="471" customFormat="1" ht="93.75">
      <c r="A69" s="468" t="s">
        <v>485</v>
      </c>
      <c r="B69" s="469" t="s">
        <v>467</v>
      </c>
      <c r="C69" s="470" t="s">
        <v>468</v>
      </c>
    </row>
    <row r="70" spans="1:3" s="471" customFormat="1" ht="112.5">
      <c r="A70" s="468" t="s">
        <v>485</v>
      </c>
      <c r="B70" s="522" t="s">
        <v>625</v>
      </c>
      <c r="C70" s="523" t="s">
        <v>626</v>
      </c>
    </row>
    <row r="71" spans="1:3" ht="38.25" customHeight="1">
      <c r="A71" s="468" t="s">
        <v>485</v>
      </c>
      <c r="B71" s="472" t="s">
        <v>469</v>
      </c>
      <c r="C71" s="473" t="s">
        <v>470</v>
      </c>
    </row>
    <row r="72" spans="1:3" ht="38.25" customHeight="1">
      <c r="A72" s="468" t="s">
        <v>485</v>
      </c>
      <c r="B72" s="472" t="s">
        <v>471</v>
      </c>
      <c r="C72" s="473" t="s">
        <v>429</v>
      </c>
    </row>
    <row r="73" spans="1:3" ht="38.25" customHeight="1">
      <c r="A73" s="468" t="s">
        <v>485</v>
      </c>
      <c r="B73" s="521" t="s">
        <v>619</v>
      </c>
      <c r="C73" s="473" t="s">
        <v>620</v>
      </c>
    </row>
    <row r="74" spans="1:3" ht="76.5" customHeight="1">
      <c r="A74" s="468" t="s">
        <v>485</v>
      </c>
      <c r="B74" s="521" t="s">
        <v>621</v>
      </c>
      <c r="C74" s="473" t="s">
        <v>622</v>
      </c>
    </row>
    <row r="75" spans="1:3" ht="128.25" customHeight="1">
      <c r="A75" s="468" t="s">
        <v>485</v>
      </c>
      <c r="B75" s="487" t="s">
        <v>536</v>
      </c>
      <c r="C75" s="486" t="s">
        <v>537</v>
      </c>
    </row>
    <row r="76" spans="1:3" ht="56.25">
      <c r="A76" s="468" t="s">
        <v>485</v>
      </c>
      <c r="B76" s="474" t="s">
        <v>472</v>
      </c>
      <c r="C76" s="475" t="s">
        <v>473</v>
      </c>
    </row>
    <row r="77" spans="1:3" ht="37.5">
      <c r="A77" s="468" t="s">
        <v>485</v>
      </c>
      <c r="B77" s="474" t="s">
        <v>474</v>
      </c>
      <c r="C77" s="475" t="s">
        <v>475</v>
      </c>
    </row>
    <row r="78" spans="1:3" ht="75">
      <c r="A78" s="468" t="s">
        <v>485</v>
      </c>
      <c r="B78" s="474" t="s">
        <v>476</v>
      </c>
      <c r="C78" s="475" t="s">
        <v>477</v>
      </c>
    </row>
    <row r="79" spans="1:3" ht="75">
      <c r="A79" s="468" t="s">
        <v>485</v>
      </c>
      <c r="B79" s="474" t="s">
        <v>623</v>
      </c>
      <c r="C79" s="475" t="s">
        <v>478</v>
      </c>
    </row>
  </sheetData>
  <mergeCells count="6">
    <mergeCell ref="A9:B9"/>
    <mergeCell ref="B1:C1"/>
    <mergeCell ref="B2:C2"/>
    <mergeCell ref="B3:C3"/>
    <mergeCell ref="B4:C4"/>
    <mergeCell ref="A8:C8"/>
  </mergeCells>
  <pageMargins left="0.17" right="0.17" top="0" bottom="0" header="0.31496062992125984" footer="0.2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06"/>
  <sheetViews>
    <sheetView view="pageBreakPreview" topLeftCell="A27" zoomScaleNormal="120" zoomScaleSheetLayoutView="100" workbookViewId="0">
      <selection activeCell="F36" sqref="F36"/>
    </sheetView>
  </sheetViews>
  <sheetFormatPr defaultRowHeight="12.75"/>
  <cols>
    <col min="1" max="1" width="0.140625" style="426" customWidth="1"/>
    <col min="2" max="2" width="21.28515625" style="464" customWidth="1"/>
    <col min="3" max="3" width="49.5703125" style="426" customWidth="1"/>
    <col min="4" max="6" width="13.7109375" style="426" customWidth="1"/>
    <col min="7" max="256" width="9.140625" style="426"/>
    <col min="257" max="257" width="0.140625" style="426" customWidth="1"/>
    <col min="258" max="258" width="22" style="426" customWidth="1"/>
    <col min="259" max="259" width="51" style="426" customWidth="1"/>
    <col min="260" max="262" width="13.7109375" style="426" customWidth="1"/>
    <col min="263" max="512" width="9.140625" style="426"/>
    <col min="513" max="513" width="0.140625" style="426" customWidth="1"/>
    <col min="514" max="514" width="22" style="426" customWidth="1"/>
    <col min="515" max="515" width="51" style="426" customWidth="1"/>
    <col min="516" max="518" width="13.7109375" style="426" customWidth="1"/>
    <col min="519" max="768" width="9.140625" style="426"/>
    <col min="769" max="769" width="0.140625" style="426" customWidth="1"/>
    <col min="770" max="770" width="22" style="426" customWidth="1"/>
    <col min="771" max="771" width="51" style="426" customWidth="1"/>
    <col min="772" max="774" width="13.7109375" style="426" customWidth="1"/>
    <col min="775" max="1024" width="9.140625" style="426"/>
    <col min="1025" max="1025" width="0.140625" style="426" customWidth="1"/>
    <col min="1026" max="1026" width="22" style="426" customWidth="1"/>
    <col min="1027" max="1027" width="51" style="426" customWidth="1"/>
    <col min="1028" max="1030" width="13.7109375" style="426" customWidth="1"/>
    <col min="1031" max="1280" width="9.140625" style="426"/>
    <col min="1281" max="1281" width="0.140625" style="426" customWidth="1"/>
    <col min="1282" max="1282" width="22" style="426" customWidth="1"/>
    <col min="1283" max="1283" width="51" style="426" customWidth="1"/>
    <col min="1284" max="1286" width="13.7109375" style="426" customWidth="1"/>
    <col min="1287" max="1536" width="9.140625" style="426"/>
    <col min="1537" max="1537" width="0.140625" style="426" customWidth="1"/>
    <col min="1538" max="1538" width="22" style="426" customWidth="1"/>
    <col min="1539" max="1539" width="51" style="426" customWidth="1"/>
    <col min="1540" max="1542" width="13.7109375" style="426" customWidth="1"/>
    <col min="1543" max="1792" width="9.140625" style="426"/>
    <col min="1793" max="1793" width="0.140625" style="426" customWidth="1"/>
    <col min="1794" max="1794" width="22" style="426" customWidth="1"/>
    <col min="1795" max="1795" width="51" style="426" customWidth="1"/>
    <col min="1796" max="1798" width="13.7109375" style="426" customWidth="1"/>
    <col min="1799" max="2048" width="9.140625" style="426"/>
    <col min="2049" max="2049" width="0.140625" style="426" customWidth="1"/>
    <col min="2050" max="2050" width="22" style="426" customWidth="1"/>
    <col min="2051" max="2051" width="51" style="426" customWidth="1"/>
    <col min="2052" max="2054" width="13.7109375" style="426" customWidth="1"/>
    <col min="2055" max="2304" width="9.140625" style="426"/>
    <col min="2305" max="2305" width="0.140625" style="426" customWidth="1"/>
    <col min="2306" max="2306" width="22" style="426" customWidth="1"/>
    <col min="2307" max="2307" width="51" style="426" customWidth="1"/>
    <col min="2308" max="2310" width="13.7109375" style="426" customWidth="1"/>
    <col min="2311" max="2560" width="9.140625" style="426"/>
    <col min="2561" max="2561" width="0.140625" style="426" customWidth="1"/>
    <col min="2562" max="2562" width="22" style="426" customWidth="1"/>
    <col min="2563" max="2563" width="51" style="426" customWidth="1"/>
    <col min="2564" max="2566" width="13.7109375" style="426" customWidth="1"/>
    <col min="2567" max="2816" width="9.140625" style="426"/>
    <col min="2817" max="2817" width="0.140625" style="426" customWidth="1"/>
    <col min="2818" max="2818" width="22" style="426" customWidth="1"/>
    <col min="2819" max="2819" width="51" style="426" customWidth="1"/>
    <col min="2820" max="2822" width="13.7109375" style="426" customWidth="1"/>
    <col min="2823" max="3072" width="9.140625" style="426"/>
    <col min="3073" max="3073" width="0.140625" style="426" customWidth="1"/>
    <col min="3074" max="3074" width="22" style="426" customWidth="1"/>
    <col min="3075" max="3075" width="51" style="426" customWidth="1"/>
    <col min="3076" max="3078" width="13.7109375" style="426" customWidth="1"/>
    <col min="3079" max="3328" width="9.140625" style="426"/>
    <col min="3329" max="3329" width="0.140625" style="426" customWidth="1"/>
    <col min="3330" max="3330" width="22" style="426" customWidth="1"/>
    <col min="3331" max="3331" width="51" style="426" customWidth="1"/>
    <col min="3332" max="3334" width="13.7109375" style="426" customWidth="1"/>
    <col min="3335" max="3584" width="9.140625" style="426"/>
    <col min="3585" max="3585" width="0.140625" style="426" customWidth="1"/>
    <col min="3586" max="3586" width="22" style="426" customWidth="1"/>
    <col min="3587" max="3587" width="51" style="426" customWidth="1"/>
    <col min="3588" max="3590" width="13.7109375" style="426" customWidth="1"/>
    <col min="3591" max="3840" width="9.140625" style="426"/>
    <col min="3841" max="3841" width="0.140625" style="426" customWidth="1"/>
    <col min="3842" max="3842" width="22" style="426" customWidth="1"/>
    <col min="3843" max="3843" width="51" style="426" customWidth="1"/>
    <col min="3844" max="3846" width="13.7109375" style="426" customWidth="1"/>
    <col min="3847" max="4096" width="9.140625" style="426"/>
    <col min="4097" max="4097" width="0.140625" style="426" customWidth="1"/>
    <col min="4098" max="4098" width="22" style="426" customWidth="1"/>
    <col min="4099" max="4099" width="51" style="426" customWidth="1"/>
    <col min="4100" max="4102" width="13.7109375" style="426" customWidth="1"/>
    <col min="4103" max="4352" width="9.140625" style="426"/>
    <col min="4353" max="4353" width="0.140625" style="426" customWidth="1"/>
    <col min="4354" max="4354" width="22" style="426" customWidth="1"/>
    <col min="4355" max="4355" width="51" style="426" customWidth="1"/>
    <col min="4356" max="4358" width="13.7109375" style="426" customWidth="1"/>
    <col min="4359" max="4608" width="9.140625" style="426"/>
    <col min="4609" max="4609" width="0.140625" style="426" customWidth="1"/>
    <col min="4610" max="4610" width="22" style="426" customWidth="1"/>
    <col min="4611" max="4611" width="51" style="426" customWidth="1"/>
    <col min="4612" max="4614" width="13.7109375" style="426" customWidth="1"/>
    <col min="4615" max="4864" width="9.140625" style="426"/>
    <col min="4865" max="4865" width="0.140625" style="426" customWidth="1"/>
    <col min="4866" max="4866" width="22" style="426" customWidth="1"/>
    <col min="4867" max="4867" width="51" style="426" customWidth="1"/>
    <col min="4868" max="4870" width="13.7109375" style="426" customWidth="1"/>
    <col min="4871" max="5120" width="9.140625" style="426"/>
    <col min="5121" max="5121" width="0.140625" style="426" customWidth="1"/>
    <col min="5122" max="5122" width="22" style="426" customWidth="1"/>
    <col min="5123" max="5123" width="51" style="426" customWidth="1"/>
    <col min="5124" max="5126" width="13.7109375" style="426" customWidth="1"/>
    <col min="5127" max="5376" width="9.140625" style="426"/>
    <col min="5377" max="5377" width="0.140625" style="426" customWidth="1"/>
    <col min="5378" max="5378" width="22" style="426" customWidth="1"/>
    <col min="5379" max="5379" width="51" style="426" customWidth="1"/>
    <col min="5380" max="5382" width="13.7109375" style="426" customWidth="1"/>
    <col min="5383" max="5632" width="9.140625" style="426"/>
    <col min="5633" max="5633" width="0.140625" style="426" customWidth="1"/>
    <col min="5634" max="5634" width="22" style="426" customWidth="1"/>
    <col min="5635" max="5635" width="51" style="426" customWidth="1"/>
    <col min="5636" max="5638" width="13.7109375" style="426" customWidth="1"/>
    <col min="5639" max="5888" width="9.140625" style="426"/>
    <col min="5889" max="5889" width="0.140625" style="426" customWidth="1"/>
    <col min="5890" max="5890" width="22" style="426" customWidth="1"/>
    <col min="5891" max="5891" width="51" style="426" customWidth="1"/>
    <col min="5892" max="5894" width="13.7109375" style="426" customWidth="1"/>
    <col min="5895" max="6144" width="9.140625" style="426"/>
    <col min="6145" max="6145" width="0.140625" style="426" customWidth="1"/>
    <col min="6146" max="6146" width="22" style="426" customWidth="1"/>
    <col min="6147" max="6147" width="51" style="426" customWidth="1"/>
    <col min="6148" max="6150" width="13.7109375" style="426" customWidth="1"/>
    <col min="6151" max="6400" width="9.140625" style="426"/>
    <col min="6401" max="6401" width="0.140625" style="426" customWidth="1"/>
    <col min="6402" max="6402" width="22" style="426" customWidth="1"/>
    <col min="6403" max="6403" width="51" style="426" customWidth="1"/>
    <col min="6404" max="6406" width="13.7109375" style="426" customWidth="1"/>
    <col min="6407" max="6656" width="9.140625" style="426"/>
    <col min="6657" max="6657" width="0.140625" style="426" customWidth="1"/>
    <col min="6658" max="6658" width="22" style="426" customWidth="1"/>
    <col min="6659" max="6659" width="51" style="426" customWidth="1"/>
    <col min="6660" max="6662" width="13.7109375" style="426" customWidth="1"/>
    <col min="6663" max="6912" width="9.140625" style="426"/>
    <col min="6913" max="6913" width="0.140625" style="426" customWidth="1"/>
    <col min="6914" max="6914" width="22" style="426" customWidth="1"/>
    <col min="6915" max="6915" width="51" style="426" customWidth="1"/>
    <col min="6916" max="6918" width="13.7109375" style="426" customWidth="1"/>
    <col min="6919" max="7168" width="9.140625" style="426"/>
    <col min="7169" max="7169" width="0.140625" style="426" customWidth="1"/>
    <col min="7170" max="7170" width="22" style="426" customWidth="1"/>
    <col min="7171" max="7171" width="51" style="426" customWidth="1"/>
    <col min="7172" max="7174" width="13.7109375" style="426" customWidth="1"/>
    <col min="7175" max="7424" width="9.140625" style="426"/>
    <col min="7425" max="7425" width="0.140625" style="426" customWidth="1"/>
    <col min="7426" max="7426" width="22" style="426" customWidth="1"/>
    <col min="7427" max="7427" width="51" style="426" customWidth="1"/>
    <col min="7428" max="7430" width="13.7109375" style="426" customWidth="1"/>
    <col min="7431" max="7680" width="9.140625" style="426"/>
    <col min="7681" max="7681" width="0.140625" style="426" customWidth="1"/>
    <col min="7682" max="7682" width="22" style="426" customWidth="1"/>
    <col min="7683" max="7683" width="51" style="426" customWidth="1"/>
    <col min="7684" max="7686" width="13.7109375" style="426" customWidth="1"/>
    <col min="7687" max="7936" width="9.140625" style="426"/>
    <col min="7937" max="7937" width="0.140625" style="426" customWidth="1"/>
    <col min="7938" max="7938" width="22" style="426" customWidth="1"/>
    <col min="7939" max="7939" width="51" style="426" customWidth="1"/>
    <col min="7940" max="7942" width="13.7109375" style="426" customWidth="1"/>
    <col min="7943" max="8192" width="9.140625" style="426"/>
    <col min="8193" max="8193" width="0.140625" style="426" customWidth="1"/>
    <col min="8194" max="8194" width="22" style="426" customWidth="1"/>
    <col min="8195" max="8195" width="51" style="426" customWidth="1"/>
    <col min="8196" max="8198" width="13.7109375" style="426" customWidth="1"/>
    <col min="8199" max="8448" width="9.140625" style="426"/>
    <col min="8449" max="8449" width="0.140625" style="426" customWidth="1"/>
    <col min="8450" max="8450" width="22" style="426" customWidth="1"/>
    <col min="8451" max="8451" width="51" style="426" customWidth="1"/>
    <col min="8452" max="8454" width="13.7109375" style="426" customWidth="1"/>
    <col min="8455" max="8704" width="9.140625" style="426"/>
    <col min="8705" max="8705" width="0.140625" style="426" customWidth="1"/>
    <col min="8706" max="8706" width="22" style="426" customWidth="1"/>
    <col min="8707" max="8707" width="51" style="426" customWidth="1"/>
    <col min="8708" max="8710" width="13.7109375" style="426" customWidth="1"/>
    <col min="8711" max="8960" width="9.140625" style="426"/>
    <col min="8961" max="8961" width="0.140625" style="426" customWidth="1"/>
    <col min="8962" max="8962" width="22" style="426" customWidth="1"/>
    <col min="8963" max="8963" width="51" style="426" customWidth="1"/>
    <col min="8964" max="8966" width="13.7109375" style="426" customWidth="1"/>
    <col min="8967" max="9216" width="9.140625" style="426"/>
    <col min="9217" max="9217" width="0.140625" style="426" customWidth="1"/>
    <col min="9218" max="9218" width="22" style="426" customWidth="1"/>
    <col min="9219" max="9219" width="51" style="426" customWidth="1"/>
    <col min="9220" max="9222" width="13.7109375" style="426" customWidth="1"/>
    <col min="9223" max="9472" width="9.140625" style="426"/>
    <col min="9473" max="9473" width="0.140625" style="426" customWidth="1"/>
    <col min="9474" max="9474" width="22" style="426" customWidth="1"/>
    <col min="9475" max="9475" width="51" style="426" customWidth="1"/>
    <col min="9476" max="9478" width="13.7109375" style="426" customWidth="1"/>
    <col min="9479" max="9728" width="9.140625" style="426"/>
    <col min="9729" max="9729" width="0.140625" style="426" customWidth="1"/>
    <col min="9730" max="9730" width="22" style="426" customWidth="1"/>
    <col min="9731" max="9731" width="51" style="426" customWidth="1"/>
    <col min="9732" max="9734" width="13.7109375" style="426" customWidth="1"/>
    <col min="9735" max="9984" width="9.140625" style="426"/>
    <col min="9985" max="9985" width="0.140625" style="426" customWidth="1"/>
    <col min="9986" max="9986" width="22" style="426" customWidth="1"/>
    <col min="9987" max="9987" width="51" style="426" customWidth="1"/>
    <col min="9988" max="9990" width="13.7109375" style="426" customWidth="1"/>
    <col min="9991" max="10240" width="9.140625" style="426"/>
    <col min="10241" max="10241" width="0.140625" style="426" customWidth="1"/>
    <col min="10242" max="10242" width="22" style="426" customWidth="1"/>
    <col min="10243" max="10243" width="51" style="426" customWidth="1"/>
    <col min="10244" max="10246" width="13.7109375" style="426" customWidth="1"/>
    <col min="10247" max="10496" width="9.140625" style="426"/>
    <col min="10497" max="10497" width="0.140625" style="426" customWidth="1"/>
    <col min="10498" max="10498" width="22" style="426" customWidth="1"/>
    <col min="10499" max="10499" width="51" style="426" customWidth="1"/>
    <col min="10500" max="10502" width="13.7109375" style="426" customWidth="1"/>
    <col min="10503" max="10752" width="9.140625" style="426"/>
    <col min="10753" max="10753" width="0.140625" style="426" customWidth="1"/>
    <col min="10754" max="10754" width="22" style="426" customWidth="1"/>
    <col min="10755" max="10755" width="51" style="426" customWidth="1"/>
    <col min="10756" max="10758" width="13.7109375" style="426" customWidth="1"/>
    <col min="10759" max="11008" width="9.140625" style="426"/>
    <col min="11009" max="11009" width="0.140625" style="426" customWidth="1"/>
    <col min="11010" max="11010" width="22" style="426" customWidth="1"/>
    <col min="11011" max="11011" width="51" style="426" customWidth="1"/>
    <col min="11012" max="11014" width="13.7109375" style="426" customWidth="1"/>
    <col min="11015" max="11264" width="9.140625" style="426"/>
    <col min="11265" max="11265" width="0.140625" style="426" customWidth="1"/>
    <col min="11266" max="11266" width="22" style="426" customWidth="1"/>
    <col min="11267" max="11267" width="51" style="426" customWidth="1"/>
    <col min="11268" max="11270" width="13.7109375" style="426" customWidth="1"/>
    <col min="11271" max="11520" width="9.140625" style="426"/>
    <col min="11521" max="11521" width="0.140625" style="426" customWidth="1"/>
    <col min="11522" max="11522" width="22" style="426" customWidth="1"/>
    <col min="11523" max="11523" width="51" style="426" customWidth="1"/>
    <col min="11524" max="11526" width="13.7109375" style="426" customWidth="1"/>
    <col min="11527" max="11776" width="9.140625" style="426"/>
    <col min="11777" max="11777" width="0.140625" style="426" customWidth="1"/>
    <col min="11778" max="11778" width="22" style="426" customWidth="1"/>
    <col min="11779" max="11779" width="51" style="426" customWidth="1"/>
    <col min="11780" max="11782" width="13.7109375" style="426" customWidth="1"/>
    <col min="11783" max="12032" width="9.140625" style="426"/>
    <col min="12033" max="12033" width="0.140625" style="426" customWidth="1"/>
    <col min="12034" max="12034" width="22" style="426" customWidth="1"/>
    <col min="12035" max="12035" width="51" style="426" customWidth="1"/>
    <col min="12036" max="12038" width="13.7109375" style="426" customWidth="1"/>
    <col min="12039" max="12288" width="9.140625" style="426"/>
    <col min="12289" max="12289" width="0.140625" style="426" customWidth="1"/>
    <col min="12290" max="12290" width="22" style="426" customWidth="1"/>
    <col min="12291" max="12291" width="51" style="426" customWidth="1"/>
    <col min="12292" max="12294" width="13.7109375" style="426" customWidth="1"/>
    <col min="12295" max="12544" width="9.140625" style="426"/>
    <col min="12545" max="12545" width="0.140625" style="426" customWidth="1"/>
    <col min="12546" max="12546" width="22" style="426" customWidth="1"/>
    <col min="12547" max="12547" width="51" style="426" customWidth="1"/>
    <col min="12548" max="12550" width="13.7109375" style="426" customWidth="1"/>
    <col min="12551" max="12800" width="9.140625" style="426"/>
    <col min="12801" max="12801" width="0.140625" style="426" customWidth="1"/>
    <col min="12802" max="12802" width="22" style="426" customWidth="1"/>
    <col min="12803" max="12803" width="51" style="426" customWidth="1"/>
    <col min="12804" max="12806" width="13.7109375" style="426" customWidth="1"/>
    <col min="12807" max="13056" width="9.140625" style="426"/>
    <col min="13057" max="13057" width="0.140625" style="426" customWidth="1"/>
    <col min="13058" max="13058" width="22" style="426" customWidth="1"/>
    <col min="13059" max="13059" width="51" style="426" customWidth="1"/>
    <col min="13060" max="13062" width="13.7109375" style="426" customWidth="1"/>
    <col min="13063" max="13312" width="9.140625" style="426"/>
    <col min="13313" max="13313" width="0.140625" style="426" customWidth="1"/>
    <col min="13314" max="13314" width="22" style="426" customWidth="1"/>
    <col min="13315" max="13315" width="51" style="426" customWidth="1"/>
    <col min="13316" max="13318" width="13.7109375" style="426" customWidth="1"/>
    <col min="13319" max="13568" width="9.140625" style="426"/>
    <col min="13569" max="13569" width="0.140625" style="426" customWidth="1"/>
    <col min="13570" max="13570" width="22" style="426" customWidth="1"/>
    <col min="13571" max="13571" width="51" style="426" customWidth="1"/>
    <col min="13572" max="13574" width="13.7109375" style="426" customWidth="1"/>
    <col min="13575" max="13824" width="9.140625" style="426"/>
    <col min="13825" max="13825" width="0.140625" style="426" customWidth="1"/>
    <col min="13826" max="13826" width="22" style="426" customWidth="1"/>
    <col min="13827" max="13827" width="51" style="426" customWidth="1"/>
    <col min="13828" max="13830" width="13.7109375" style="426" customWidth="1"/>
    <col min="13831" max="14080" width="9.140625" style="426"/>
    <col min="14081" max="14081" width="0.140625" style="426" customWidth="1"/>
    <col min="14082" max="14082" width="22" style="426" customWidth="1"/>
    <col min="14083" max="14083" width="51" style="426" customWidth="1"/>
    <col min="14084" max="14086" width="13.7109375" style="426" customWidth="1"/>
    <col min="14087" max="14336" width="9.140625" style="426"/>
    <col min="14337" max="14337" width="0.140625" style="426" customWidth="1"/>
    <col min="14338" max="14338" width="22" style="426" customWidth="1"/>
    <col min="14339" max="14339" width="51" style="426" customWidth="1"/>
    <col min="14340" max="14342" width="13.7109375" style="426" customWidth="1"/>
    <col min="14343" max="14592" width="9.140625" style="426"/>
    <col min="14593" max="14593" width="0.140625" style="426" customWidth="1"/>
    <col min="14594" max="14594" width="22" style="426" customWidth="1"/>
    <col min="14595" max="14595" width="51" style="426" customWidth="1"/>
    <col min="14596" max="14598" width="13.7109375" style="426" customWidth="1"/>
    <col min="14599" max="14848" width="9.140625" style="426"/>
    <col min="14849" max="14849" width="0.140625" style="426" customWidth="1"/>
    <col min="14850" max="14850" width="22" style="426" customWidth="1"/>
    <col min="14851" max="14851" width="51" style="426" customWidth="1"/>
    <col min="14852" max="14854" width="13.7109375" style="426" customWidth="1"/>
    <col min="14855" max="15104" width="9.140625" style="426"/>
    <col min="15105" max="15105" width="0.140625" style="426" customWidth="1"/>
    <col min="15106" max="15106" width="22" style="426" customWidth="1"/>
    <col min="15107" max="15107" width="51" style="426" customWidth="1"/>
    <col min="15108" max="15110" width="13.7109375" style="426" customWidth="1"/>
    <col min="15111" max="15360" width="9.140625" style="426"/>
    <col min="15361" max="15361" width="0.140625" style="426" customWidth="1"/>
    <col min="15362" max="15362" width="22" style="426" customWidth="1"/>
    <col min="15363" max="15363" width="51" style="426" customWidth="1"/>
    <col min="15364" max="15366" width="13.7109375" style="426" customWidth="1"/>
    <col min="15367" max="15616" width="9.140625" style="426"/>
    <col min="15617" max="15617" width="0.140625" style="426" customWidth="1"/>
    <col min="15618" max="15618" width="22" style="426" customWidth="1"/>
    <col min="15619" max="15619" width="51" style="426" customWidth="1"/>
    <col min="15620" max="15622" width="13.7109375" style="426" customWidth="1"/>
    <col min="15623" max="15872" width="9.140625" style="426"/>
    <col min="15873" max="15873" width="0.140625" style="426" customWidth="1"/>
    <col min="15874" max="15874" width="22" style="426" customWidth="1"/>
    <col min="15875" max="15875" width="51" style="426" customWidth="1"/>
    <col min="15876" max="15878" width="13.7109375" style="426" customWidth="1"/>
    <col min="15879" max="16128" width="9.140625" style="426"/>
    <col min="16129" max="16129" width="0.140625" style="426" customWidth="1"/>
    <col min="16130" max="16130" width="22" style="426" customWidth="1"/>
    <col min="16131" max="16131" width="51" style="426" customWidth="1"/>
    <col min="16132" max="16134" width="13.7109375" style="426" customWidth="1"/>
    <col min="16135" max="16384" width="9.140625" style="426"/>
  </cols>
  <sheetData>
    <row r="1" spans="2:10">
      <c r="B1" s="423"/>
      <c r="C1" s="423"/>
      <c r="D1" s="411"/>
      <c r="E1" s="411" t="s">
        <v>595</v>
      </c>
      <c r="F1" s="411">
        <v>5</v>
      </c>
      <c r="G1" s="424"/>
      <c r="H1" s="411"/>
      <c r="I1" s="411"/>
      <c r="J1" s="425"/>
    </row>
    <row r="2" spans="2:10">
      <c r="B2" s="423"/>
      <c r="C2" s="423"/>
      <c r="D2" s="411"/>
      <c r="E2" s="411" t="s">
        <v>147</v>
      </c>
      <c r="F2" s="411"/>
      <c r="G2" s="424"/>
      <c r="H2" s="411"/>
      <c r="I2" s="411"/>
      <c r="J2" s="425"/>
    </row>
    <row r="3" spans="2:10" ht="12.75" customHeight="1">
      <c r="B3" s="423"/>
      <c r="C3" s="423"/>
      <c r="D3" s="412"/>
      <c r="E3" s="541" t="s">
        <v>539</v>
      </c>
      <c r="F3" s="541"/>
      <c r="G3" s="424"/>
      <c r="H3" s="411"/>
      <c r="I3" s="411"/>
      <c r="J3" s="425"/>
    </row>
    <row r="4" spans="2:10">
      <c r="B4" s="423"/>
      <c r="C4" s="423"/>
      <c r="D4" s="411"/>
      <c r="E4" s="411" t="s">
        <v>630</v>
      </c>
      <c r="F4" s="411"/>
      <c r="G4" s="424"/>
      <c r="H4" s="411"/>
      <c r="I4" s="411"/>
      <c r="J4" s="425"/>
    </row>
    <row r="5" spans="2:10" ht="12.95" customHeight="1">
      <c r="B5" s="423"/>
      <c r="C5" s="423"/>
      <c r="D5" s="424"/>
      <c r="E5" s="424"/>
      <c r="F5" s="423"/>
      <c r="G5" s="424"/>
      <c r="H5" s="424"/>
      <c r="I5" s="424"/>
      <c r="J5" s="425"/>
    </row>
    <row r="6" spans="2:10" ht="12.95" customHeight="1">
      <c r="B6" s="423"/>
      <c r="C6" s="423"/>
      <c r="D6" s="424"/>
      <c r="E6" s="424"/>
      <c r="F6" s="423"/>
      <c r="G6" s="424"/>
      <c r="H6" s="424"/>
      <c r="I6" s="424"/>
      <c r="J6" s="425"/>
    </row>
    <row r="7" spans="2:10">
      <c r="B7" s="552" t="s">
        <v>244</v>
      </c>
      <c r="C7" s="552"/>
      <c r="D7" s="552"/>
      <c r="E7" s="552"/>
      <c r="F7" s="552"/>
      <c r="G7" s="427"/>
      <c r="H7" s="427"/>
      <c r="I7" s="427"/>
      <c r="J7" s="425"/>
    </row>
    <row r="8" spans="2:10">
      <c r="B8" s="552" t="s">
        <v>540</v>
      </c>
      <c r="C8" s="552"/>
      <c r="D8" s="552"/>
      <c r="E8" s="552"/>
      <c r="F8" s="552"/>
      <c r="G8" s="428"/>
      <c r="H8" s="428"/>
      <c r="I8" s="428"/>
      <c r="J8" s="425"/>
    </row>
    <row r="9" spans="2:10">
      <c r="B9" s="553" t="s">
        <v>604</v>
      </c>
      <c r="C9" s="553"/>
      <c r="D9" s="553"/>
      <c r="E9" s="553"/>
      <c r="F9" s="553"/>
      <c r="G9" s="411"/>
      <c r="H9" s="411"/>
      <c r="I9" s="411"/>
      <c r="J9" s="425"/>
    </row>
    <row r="10" spans="2:10" ht="13.5" thickBot="1">
      <c r="B10" s="423"/>
      <c r="C10" s="423"/>
      <c r="D10" s="424"/>
      <c r="F10" s="429" t="s">
        <v>144</v>
      </c>
      <c r="G10" s="424"/>
      <c r="H10" s="424"/>
      <c r="I10" s="429"/>
      <c r="J10" s="425"/>
    </row>
    <row r="11" spans="2:10" ht="20.25" customHeight="1" thickBot="1">
      <c r="B11" s="430" t="s">
        <v>245</v>
      </c>
      <c r="C11" s="430" t="s">
        <v>246</v>
      </c>
      <c r="D11" s="431" t="s">
        <v>608</v>
      </c>
      <c r="E11" s="431" t="s">
        <v>148</v>
      </c>
      <c r="F11" s="431" t="s">
        <v>606</v>
      </c>
    </row>
    <row r="12" spans="2:10" s="435" customFormat="1">
      <c r="B12" s="432" t="s">
        <v>247</v>
      </c>
      <c r="C12" s="433" t="s">
        <v>248</v>
      </c>
      <c r="D12" s="433">
        <f>D13+D18+D24+D28+D36+D39+D43+D52+D58+D65+D68+D71</f>
        <v>789016</v>
      </c>
      <c r="E12" s="433">
        <f>E13+E18+E24+E28+E36+E39+E43+E52+E58+E65+E68+E71</f>
        <v>878021</v>
      </c>
      <c r="F12" s="434">
        <f>F13+F18+F24+F28+F36+F39+F43+F52+F58+F65+F68+F71</f>
        <v>913862</v>
      </c>
    </row>
    <row r="13" spans="2:10" s="435" customFormat="1">
      <c r="B13" s="436" t="s">
        <v>249</v>
      </c>
      <c r="C13" s="437" t="s">
        <v>250</v>
      </c>
      <c r="D13" s="438">
        <f>D14</f>
        <v>102000</v>
      </c>
      <c r="E13" s="438">
        <f>E14</f>
        <v>106000</v>
      </c>
      <c r="F13" s="439">
        <f>F14</f>
        <v>111000</v>
      </c>
    </row>
    <row r="14" spans="2:10">
      <c r="B14" s="440" t="s">
        <v>251</v>
      </c>
      <c r="C14" s="441" t="s">
        <v>252</v>
      </c>
      <c r="D14" s="442">
        <f>D15+D16+D17</f>
        <v>102000</v>
      </c>
      <c r="E14" s="442">
        <f>E15+E16+E17</f>
        <v>106000</v>
      </c>
      <c r="F14" s="443">
        <f>F15+F16+F17</f>
        <v>111000</v>
      </c>
    </row>
    <row r="15" spans="2:10" ht="63.75">
      <c r="B15" s="440" t="s">
        <v>253</v>
      </c>
      <c r="C15" s="441" t="s">
        <v>254</v>
      </c>
      <c r="D15" s="442">
        <v>102000</v>
      </c>
      <c r="E15" s="442">
        <v>106000</v>
      </c>
      <c r="F15" s="443">
        <v>111000</v>
      </c>
    </row>
    <row r="16" spans="2:10" ht="93.75" customHeight="1">
      <c r="B16" s="440" t="s">
        <v>255</v>
      </c>
      <c r="C16" s="441" t="s">
        <v>256</v>
      </c>
      <c r="D16" s="442"/>
      <c r="E16" s="442"/>
      <c r="F16" s="443"/>
    </row>
    <row r="17" spans="2:6" ht="38.25">
      <c r="B17" s="440" t="s">
        <v>257</v>
      </c>
      <c r="C17" s="441" t="s">
        <v>258</v>
      </c>
      <c r="D17" s="442"/>
      <c r="E17" s="442"/>
      <c r="F17" s="443"/>
    </row>
    <row r="18" spans="2:6" s="435" customFormat="1" ht="38.25">
      <c r="B18" s="436" t="s">
        <v>259</v>
      </c>
      <c r="C18" s="437" t="s">
        <v>260</v>
      </c>
      <c r="D18" s="438">
        <f>D19</f>
        <v>601015.75</v>
      </c>
      <c r="E18" s="438">
        <f>E19</f>
        <v>678020.02</v>
      </c>
      <c r="F18" s="439">
        <f>F19</f>
        <v>699861.62</v>
      </c>
    </row>
    <row r="19" spans="2:6" ht="25.5">
      <c r="B19" s="440" t="s">
        <v>261</v>
      </c>
      <c r="C19" s="441" t="s">
        <v>262</v>
      </c>
      <c r="D19" s="442">
        <f>D20+D21+D22+D23</f>
        <v>601015.75</v>
      </c>
      <c r="E19" s="442">
        <f>E20+E21+E22+E23</f>
        <v>678020.02</v>
      </c>
      <c r="F19" s="443">
        <f>F20+F21+F22+F23</f>
        <v>699861.62</v>
      </c>
    </row>
    <row r="20" spans="2:6" ht="63.75">
      <c r="B20" s="440" t="s">
        <v>263</v>
      </c>
      <c r="C20" s="441" t="s">
        <v>264</v>
      </c>
      <c r="D20" s="442">
        <v>224186.85</v>
      </c>
      <c r="E20" s="442">
        <v>254098.76</v>
      </c>
      <c r="F20" s="443">
        <v>266222.3</v>
      </c>
    </row>
    <row r="21" spans="2:6" ht="89.25">
      <c r="B21" s="440" t="s">
        <v>265</v>
      </c>
      <c r="C21" s="441" t="s">
        <v>266</v>
      </c>
      <c r="D21" s="442">
        <v>1720.56</v>
      </c>
      <c r="E21" s="442">
        <v>1784.62</v>
      </c>
      <c r="F21" s="443">
        <v>1817.34</v>
      </c>
    </row>
    <row r="22" spans="2:6" ht="63.75">
      <c r="B22" s="440" t="s">
        <v>267</v>
      </c>
      <c r="C22" s="441" t="s">
        <v>268</v>
      </c>
      <c r="D22" s="442">
        <v>409777.06</v>
      </c>
      <c r="E22" s="442">
        <v>456537.75</v>
      </c>
      <c r="F22" s="443">
        <v>477926.6</v>
      </c>
    </row>
    <row r="23" spans="2:6" ht="52.5" customHeight="1">
      <c r="B23" s="440" t="s">
        <v>269</v>
      </c>
      <c r="C23" s="441" t="s">
        <v>270</v>
      </c>
      <c r="D23" s="442">
        <v>-34668.720000000001</v>
      </c>
      <c r="E23" s="442">
        <v>-34401.11</v>
      </c>
      <c r="F23" s="443">
        <v>-46104.62</v>
      </c>
    </row>
    <row r="24" spans="2:6" s="435" customFormat="1">
      <c r="B24" s="436" t="s">
        <v>271</v>
      </c>
      <c r="C24" s="437" t="s">
        <v>272</v>
      </c>
      <c r="D24" s="438">
        <f>D25</f>
        <v>0</v>
      </c>
      <c r="E24" s="438">
        <f>E25</f>
        <v>0</v>
      </c>
      <c r="F24" s="439">
        <f>F25</f>
        <v>0</v>
      </c>
    </row>
    <row r="25" spans="2:6">
      <c r="B25" s="440" t="s">
        <v>273</v>
      </c>
      <c r="C25" s="441" t="s">
        <v>274</v>
      </c>
      <c r="D25" s="442">
        <f>D26+D27</f>
        <v>0</v>
      </c>
      <c r="E25" s="442">
        <f>E26+E27</f>
        <v>0</v>
      </c>
      <c r="F25" s="443">
        <f>F26+F27</f>
        <v>0</v>
      </c>
    </row>
    <row r="26" spans="2:6">
      <c r="B26" s="440" t="s">
        <v>275</v>
      </c>
      <c r="C26" s="441" t="s">
        <v>274</v>
      </c>
      <c r="D26" s="442"/>
      <c r="E26" s="442"/>
      <c r="F26" s="443"/>
    </row>
    <row r="27" spans="2:6" ht="25.5">
      <c r="B27" s="440" t="s">
        <v>276</v>
      </c>
      <c r="C27" s="441" t="s">
        <v>277</v>
      </c>
      <c r="D27" s="442"/>
      <c r="E27" s="442"/>
      <c r="F27" s="443"/>
    </row>
    <row r="28" spans="2:6" s="435" customFormat="1">
      <c r="B28" s="436" t="s">
        <v>278</v>
      </c>
      <c r="C28" s="437" t="s">
        <v>279</v>
      </c>
      <c r="D28" s="438">
        <f>D29+D31</f>
        <v>85000.25</v>
      </c>
      <c r="E28" s="438">
        <f>E29+E31</f>
        <v>93000.98</v>
      </c>
      <c r="F28" s="439">
        <f>F29+F31</f>
        <v>102000.38</v>
      </c>
    </row>
    <row r="29" spans="2:6">
      <c r="B29" s="440" t="s">
        <v>280</v>
      </c>
      <c r="C29" s="441" t="s">
        <v>281</v>
      </c>
      <c r="D29" s="442">
        <f>D30</f>
        <v>9000.25</v>
      </c>
      <c r="E29" s="442">
        <f>E30</f>
        <v>17000.98</v>
      </c>
      <c r="F29" s="443">
        <f>F30</f>
        <v>26000.38</v>
      </c>
    </row>
    <row r="30" spans="2:6" ht="38.25">
      <c r="B30" s="440" t="s">
        <v>282</v>
      </c>
      <c r="C30" s="441" t="s">
        <v>283</v>
      </c>
      <c r="D30" s="442">
        <v>9000.25</v>
      </c>
      <c r="E30" s="442">
        <v>17000.98</v>
      </c>
      <c r="F30" s="443">
        <v>26000.38</v>
      </c>
    </row>
    <row r="31" spans="2:6">
      <c r="B31" s="440" t="s">
        <v>284</v>
      </c>
      <c r="C31" s="441" t="s">
        <v>285</v>
      </c>
      <c r="D31" s="442">
        <f>D32+D34</f>
        <v>76000</v>
      </c>
      <c r="E31" s="442">
        <f>E32+E34</f>
        <v>76000</v>
      </c>
      <c r="F31" s="443">
        <f>F32+F34</f>
        <v>76000</v>
      </c>
    </row>
    <row r="32" spans="2:6">
      <c r="B32" s="440" t="s">
        <v>286</v>
      </c>
      <c r="C32" s="441" t="s">
        <v>287</v>
      </c>
      <c r="D32" s="442">
        <f>D33</f>
        <v>59000</v>
      </c>
      <c r="E32" s="442">
        <f>E33</f>
        <v>59000</v>
      </c>
      <c r="F32" s="443">
        <f>F33</f>
        <v>59000</v>
      </c>
    </row>
    <row r="33" spans="2:6" ht="25.5">
      <c r="B33" s="440" t="s">
        <v>288</v>
      </c>
      <c r="C33" s="441" t="s">
        <v>289</v>
      </c>
      <c r="D33" s="442">
        <v>59000</v>
      </c>
      <c r="E33" s="442">
        <v>59000</v>
      </c>
      <c r="F33" s="443">
        <v>59000</v>
      </c>
    </row>
    <row r="34" spans="2:6">
      <c r="B34" s="440" t="s">
        <v>290</v>
      </c>
      <c r="C34" s="441" t="s">
        <v>291</v>
      </c>
      <c r="D34" s="442">
        <v>17000</v>
      </c>
      <c r="E34" s="442">
        <v>17000</v>
      </c>
      <c r="F34" s="443">
        <v>17000</v>
      </c>
    </row>
    <row r="35" spans="2:6" ht="38.25">
      <c r="B35" s="440" t="s">
        <v>292</v>
      </c>
      <c r="C35" s="441" t="s">
        <v>293</v>
      </c>
      <c r="D35" s="442">
        <v>17000</v>
      </c>
      <c r="E35" s="442">
        <v>17000</v>
      </c>
      <c r="F35" s="443">
        <v>17000</v>
      </c>
    </row>
    <row r="36" spans="2:6" s="435" customFormat="1">
      <c r="B36" s="436" t="s">
        <v>294</v>
      </c>
      <c r="C36" s="437" t="s">
        <v>295</v>
      </c>
      <c r="D36" s="438">
        <f t="shared" ref="D36:F37" si="0">D37</f>
        <v>1000</v>
      </c>
      <c r="E36" s="438">
        <f t="shared" si="0"/>
        <v>1000</v>
      </c>
      <c r="F36" s="439">
        <f t="shared" si="0"/>
        <v>1000</v>
      </c>
    </row>
    <row r="37" spans="2:6" ht="38.25">
      <c r="B37" s="440" t="s">
        <v>296</v>
      </c>
      <c r="C37" s="441" t="s">
        <v>297</v>
      </c>
      <c r="D37" s="442">
        <f t="shared" si="0"/>
        <v>1000</v>
      </c>
      <c r="E37" s="442">
        <f t="shared" si="0"/>
        <v>1000</v>
      </c>
      <c r="F37" s="443">
        <f t="shared" si="0"/>
        <v>1000</v>
      </c>
    </row>
    <row r="38" spans="2:6" ht="63.75">
      <c r="B38" s="440" t="s">
        <v>298</v>
      </c>
      <c r="C38" s="441" t="s">
        <v>299</v>
      </c>
      <c r="D38" s="442">
        <v>1000</v>
      </c>
      <c r="E38" s="442">
        <v>1000</v>
      </c>
      <c r="F38" s="443">
        <v>1000</v>
      </c>
    </row>
    <row r="39" spans="2:6" s="435" customFormat="1" ht="0.75" customHeight="1">
      <c r="B39" s="436" t="s">
        <v>300</v>
      </c>
      <c r="C39" s="437" t="s">
        <v>301</v>
      </c>
      <c r="D39" s="438">
        <f t="shared" ref="D39:F41" si="1">D40</f>
        <v>0</v>
      </c>
      <c r="E39" s="438">
        <f t="shared" si="1"/>
        <v>0</v>
      </c>
      <c r="F39" s="439">
        <f t="shared" si="1"/>
        <v>0</v>
      </c>
    </row>
    <row r="40" spans="2:6" hidden="1">
      <c r="B40" s="440" t="s">
        <v>302</v>
      </c>
      <c r="C40" s="441" t="s">
        <v>303</v>
      </c>
      <c r="D40" s="442">
        <f t="shared" si="1"/>
        <v>0</v>
      </c>
      <c r="E40" s="442">
        <f t="shared" si="1"/>
        <v>0</v>
      </c>
      <c r="F40" s="443">
        <f t="shared" si="1"/>
        <v>0</v>
      </c>
    </row>
    <row r="41" spans="2:6" ht="25.5" hidden="1">
      <c r="B41" s="440" t="s">
        <v>304</v>
      </c>
      <c r="C41" s="441" t="s">
        <v>305</v>
      </c>
      <c r="D41" s="442">
        <f t="shared" si="1"/>
        <v>0</v>
      </c>
      <c r="E41" s="442">
        <f t="shared" si="1"/>
        <v>0</v>
      </c>
      <c r="F41" s="443">
        <f t="shared" si="1"/>
        <v>0</v>
      </c>
    </row>
    <row r="42" spans="2:6" ht="38.25" hidden="1">
      <c r="B42" s="440" t="s">
        <v>306</v>
      </c>
      <c r="C42" s="441" t="s">
        <v>307</v>
      </c>
      <c r="D42" s="442"/>
      <c r="E42" s="442"/>
      <c r="F42" s="443"/>
    </row>
    <row r="43" spans="2:6" s="435" customFormat="1" ht="0.75" hidden="1" customHeight="1">
      <c r="B43" s="436" t="s">
        <v>308</v>
      </c>
      <c r="C43" s="437" t="s">
        <v>309</v>
      </c>
      <c r="D43" s="438">
        <f>D44+D49</f>
        <v>0</v>
      </c>
      <c r="E43" s="438">
        <f>E44+E49</f>
        <v>0</v>
      </c>
      <c r="F43" s="439">
        <f>F44+F49</f>
        <v>0</v>
      </c>
    </row>
    <row r="44" spans="2:6" ht="76.5" hidden="1">
      <c r="B44" s="440" t="s">
        <v>310</v>
      </c>
      <c r="C44" s="441" t="s">
        <v>311</v>
      </c>
      <c r="D44" s="442">
        <f>D45+D47</f>
        <v>0</v>
      </c>
      <c r="E44" s="442">
        <f>E45+E47</f>
        <v>0</v>
      </c>
      <c r="F44" s="443">
        <f>F45+F47</f>
        <v>0</v>
      </c>
    </row>
    <row r="45" spans="2:6" ht="76.5" hidden="1">
      <c r="B45" s="440" t="s">
        <v>312</v>
      </c>
      <c r="C45" s="441" t="s">
        <v>313</v>
      </c>
      <c r="D45" s="442">
        <f>D46</f>
        <v>0</v>
      </c>
      <c r="E45" s="442">
        <f>E46</f>
        <v>0</v>
      </c>
      <c r="F45" s="443">
        <f>F46</f>
        <v>0</v>
      </c>
    </row>
    <row r="46" spans="2:6" ht="2.25" hidden="1" customHeight="1">
      <c r="B46" s="440" t="s">
        <v>314</v>
      </c>
      <c r="C46" s="441" t="s">
        <v>315</v>
      </c>
      <c r="D46" s="442"/>
      <c r="E46" s="442"/>
      <c r="F46" s="443"/>
    </row>
    <row r="47" spans="2:6" ht="76.5" hidden="1">
      <c r="B47" s="440" t="s">
        <v>316</v>
      </c>
      <c r="C47" s="441" t="s">
        <v>317</v>
      </c>
      <c r="D47" s="442">
        <f>D48</f>
        <v>0</v>
      </c>
      <c r="E47" s="442">
        <f>E48</f>
        <v>0</v>
      </c>
      <c r="F47" s="443">
        <f>F48</f>
        <v>0</v>
      </c>
    </row>
    <row r="48" spans="2:6" ht="63.75" hidden="1">
      <c r="B48" s="440" t="s">
        <v>318</v>
      </c>
      <c r="C48" s="441" t="s">
        <v>319</v>
      </c>
      <c r="D48" s="442"/>
      <c r="E48" s="442"/>
      <c r="F48" s="443"/>
    </row>
    <row r="49" spans="2:6" ht="25.5" hidden="1">
      <c r="B49" s="440" t="s">
        <v>320</v>
      </c>
      <c r="C49" s="441" t="s">
        <v>321</v>
      </c>
      <c r="D49" s="442">
        <f t="shared" ref="D49:F50" si="2">D50</f>
        <v>0</v>
      </c>
      <c r="E49" s="442">
        <f t="shared" si="2"/>
        <v>0</v>
      </c>
      <c r="F49" s="443">
        <f t="shared" si="2"/>
        <v>0</v>
      </c>
    </row>
    <row r="50" spans="2:6" ht="38.25" hidden="1">
      <c r="B50" s="440" t="s">
        <v>322</v>
      </c>
      <c r="C50" s="441" t="s">
        <v>323</v>
      </c>
      <c r="D50" s="442">
        <f t="shared" si="2"/>
        <v>0</v>
      </c>
      <c r="E50" s="442">
        <f t="shared" si="2"/>
        <v>0</v>
      </c>
      <c r="F50" s="443">
        <f t="shared" si="2"/>
        <v>0</v>
      </c>
    </row>
    <row r="51" spans="2:6" ht="51" hidden="1">
      <c r="B51" s="440" t="s">
        <v>324</v>
      </c>
      <c r="C51" s="441" t="s">
        <v>325</v>
      </c>
      <c r="D51" s="442"/>
      <c r="E51" s="442"/>
      <c r="F51" s="443"/>
    </row>
    <row r="52" spans="2:6" s="435" customFormat="1" ht="25.5" hidden="1">
      <c r="B52" s="436" t="s">
        <v>326</v>
      </c>
      <c r="C52" s="437" t="s">
        <v>327</v>
      </c>
      <c r="D52" s="438">
        <f>D53</f>
        <v>0</v>
      </c>
      <c r="E52" s="438">
        <f>E53</f>
        <v>0</v>
      </c>
      <c r="F52" s="439">
        <f>F53</f>
        <v>0</v>
      </c>
    </row>
    <row r="53" spans="2:6" hidden="1">
      <c r="B53" s="440" t="s">
        <v>328</v>
      </c>
      <c r="C53" s="441" t="s">
        <v>329</v>
      </c>
      <c r="D53" s="442">
        <f>D56+D54</f>
        <v>0</v>
      </c>
      <c r="E53" s="442">
        <f>E56+E54</f>
        <v>0</v>
      </c>
      <c r="F53" s="443">
        <f>F56+F54</f>
        <v>0</v>
      </c>
    </row>
    <row r="54" spans="2:6" ht="25.5" hidden="1">
      <c r="B54" s="440" t="s">
        <v>330</v>
      </c>
      <c r="C54" s="441" t="s">
        <v>331</v>
      </c>
      <c r="D54" s="442">
        <f>D55</f>
        <v>0</v>
      </c>
      <c r="E54" s="442">
        <f>E55</f>
        <v>0</v>
      </c>
      <c r="F54" s="443">
        <f>F55</f>
        <v>0</v>
      </c>
    </row>
    <row r="55" spans="2:6" ht="38.25" hidden="1">
      <c r="B55" s="440" t="s">
        <v>332</v>
      </c>
      <c r="C55" s="441" t="s">
        <v>333</v>
      </c>
      <c r="D55" s="442"/>
      <c r="E55" s="442"/>
      <c r="F55" s="443"/>
    </row>
    <row r="56" spans="2:6" hidden="1">
      <c r="B56" s="440" t="s">
        <v>334</v>
      </c>
      <c r="C56" s="441" t="s">
        <v>335</v>
      </c>
      <c r="D56" s="442">
        <f>D57</f>
        <v>0</v>
      </c>
      <c r="E56" s="442">
        <f>E57</f>
        <v>0</v>
      </c>
      <c r="F56" s="443">
        <f>F57</f>
        <v>0</v>
      </c>
    </row>
    <row r="57" spans="2:6" ht="25.5" hidden="1">
      <c r="B57" s="440" t="s">
        <v>336</v>
      </c>
      <c r="C57" s="441" t="s">
        <v>337</v>
      </c>
      <c r="D57" s="442"/>
      <c r="E57" s="442"/>
      <c r="F57" s="443"/>
    </row>
    <row r="58" spans="2:6" s="435" customFormat="1" ht="25.5" hidden="1">
      <c r="B58" s="436" t="s">
        <v>338</v>
      </c>
      <c r="C58" s="437" t="s">
        <v>339</v>
      </c>
      <c r="D58" s="438">
        <f>D59+D62</f>
        <v>0</v>
      </c>
      <c r="E58" s="438">
        <f>E59+E62</f>
        <v>0</v>
      </c>
      <c r="F58" s="439">
        <f>F59+F62</f>
        <v>0</v>
      </c>
    </row>
    <row r="59" spans="2:6" ht="76.5" hidden="1">
      <c r="B59" s="440" t="s">
        <v>340</v>
      </c>
      <c r="C59" s="441" t="s">
        <v>341</v>
      </c>
      <c r="D59" s="442">
        <f t="shared" ref="D59:F60" si="3">D60</f>
        <v>0</v>
      </c>
      <c r="E59" s="442">
        <f t="shared" si="3"/>
        <v>0</v>
      </c>
      <c r="F59" s="443">
        <f t="shared" si="3"/>
        <v>0</v>
      </c>
    </row>
    <row r="60" spans="2:6" ht="89.25" hidden="1">
      <c r="B60" s="440" t="s">
        <v>342</v>
      </c>
      <c r="C60" s="441" t="s">
        <v>343</v>
      </c>
      <c r="D60" s="442">
        <f t="shared" si="3"/>
        <v>0</v>
      </c>
      <c r="E60" s="442">
        <f t="shared" si="3"/>
        <v>0</v>
      </c>
      <c r="F60" s="443">
        <f t="shared" si="3"/>
        <v>0</v>
      </c>
    </row>
    <row r="61" spans="2:6" ht="76.5" hidden="1">
      <c r="B61" s="440" t="s">
        <v>344</v>
      </c>
      <c r="C61" s="441" t="s">
        <v>345</v>
      </c>
      <c r="D61" s="442"/>
      <c r="E61" s="442"/>
      <c r="F61" s="443"/>
    </row>
    <row r="62" spans="2:6" ht="25.5" hidden="1">
      <c r="B62" s="440" t="s">
        <v>346</v>
      </c>
      <c r="C62" s="441" t="s">
        <v>347</v>
      </c>
      <c r="D62" s="442">
        <f t="shared" ref="D62:F63" si="4">D63</f>
        <v>0</v>
      </c>
      <c r="E62" s="442">
        <f t="shared" si="4"/>
        <v>0</v>
      </c>
      <c r="F62" s="443">
        <f t="shared" si="4"/>
        <v>0</v>
      </c>
    </row>
    <row r="63" spans="2:6" ht="51" hidden="1">
      <c r="B63" s="440" t="s">
        <v>348</v>
      </c>
      <c r="C63" s="441" t="s">
        <v>349</v>
      </c>
      <c r="D63" s="442">
        <f t="shared" si="4"/>
        <v>0</v>
      </c>
      <c r="E63" s="442">
        <f t="shared" si="4"/>
        <v>0</v>
      </c>
      <c r="F63" s="443">
        <f t="shared" si="4"/>
        <v>0</v>
      </c>
    </row>
    <row r="64" spans="2:6" ht="51" hidden="1">
      <c r="B64" s="440" t="s">
        <v>350</v>
      </c>
      <c r="C64" s="441" t="s">
        <v>351</v>
      </c>
      <c r="D64" s="442"/>
      <c r="E64" s="442"/>
      <c r="F64" s="443"/>
    </row>
    <row r="65" spans="2:6" ht="0.75" customHeight="1">
      <c r="B65" s="444" t="s">
        <v>352</v>
      </c>
      <c r="C65" s="445" t="s">
        <v>353</v>
      </c>
      <c r="D65" s="442">
        <f t="shared" ref="D65:F66" si="5">D66</f>
        <v>0</v>
      </c>
      <c r="E65" s="442">
        <f t="shared" si="5"/>
        <v>0</v>
      </c>
      <c r="F65" s="443">
        <f t="shared" si="5"/>
        <v>0</v>
      </c>
    </row>
    <row r="66" spans="2:6" ht="38.25" hidden="1">
      <c r="B66" s="446" t="s">
        <v>354</v>
      </c>
      <c r="C66" s="447" t="s">
        <v>355</v>
      </c>
      <c r="D66" s="442">
        <f t="shared" si="5"/>
        <v>0</v>
      </c>
      <c r="E66" s="442">
        <f t="shared" si="5"/>
        <v>0</v>
      </c>
      <c r="F66" s="443">
        <f t="shared" si="5"/>
        <v>0</v>
      </c>
    </row>
    <row r="67" spans="2:6" ht="38.25" hidden="1">
      <c r="B67" s="448" t="s">
        <v>356</v>
      </c>
      <c r="C67" s="449" t="s">
        <v>357</v>
      </c>
      <c r="D67" s="442"/>
      <c r="E67" s="442"/>
      <c r="F67" s="443"/>
    </row>
    <row r="68" spans="2:6" s="435" customFormat="1" hidden="1">
      <c r="B68" s="436" t="s">
        <v>358</v>
      </c>
      <c r="C68" s="437" t="s">
        <v>359</v>
      </c>
      <c r="D68" s="438">
        <f t="shared" ref="D68:F69" si="6">D69</f>
        <v>0</v>
      </c>
      <c r="E68" s="438">
        <f t="shared" si="6"/>
        <v>0</v>
      </c>
      <c r="F68" s="439">
        <f t="shared" si="6"/>
        <v>0</v>
      </c>
    </row>
    <row r="69" spans="2:6" ht="25.5" hidden="1">
      <c r="B69" s="440" t="s">
        <v>360</v>
      </c>
      <c r="C69" s="441" t="s">
        <v>361</v>
      </c>
      <c r="D69" s="442">
        <f t="shared" si="6"/>
        <v>0</v>
      </c>
      <c r="E69" s="442">
        <f t="shared" si="6"/>
        <v>0</v>
      </c>
      <c r="F69" s="443">
        <f t="shared" si="6"/>
        <v>0</v>
      </c>
    </row>
    <row r="70" spans="2:6" ht="38.25" hidden="1">
      <c r="B70" s="440" t="s">
        <v>362</v>
      </c>
      <c r="C70" s="441" t="s">
        <v>363</v>
      </c>
      <c r="D70" s="442"/>
      <c r="E70" s="442"/>
      <c r="F70" s="443"/>
    </row>
    <row r="71" spans="2:6" s="435" customFormat="1" hidden="1">
      <c r="B71" s="436" t="s">
        <v>364</v>
      </c>
      <c r="C71" s="437" t="s">
        <v>365</v>
      </c>
      <c r="D71" s="438">
        <f>D72+D74</f>
        <v>0</v>
      </c>
      <c r="E71" s="438">
        <f>E72+E74</f>
        <v>0</v>
      </c>
      <c r="F71" s="439">
        <f>F72+F74</f>
        <v>0</v>
      </c>
    </row>
    <row r="72" spans="2:6" hidden="1">
      <c r="B72" s="440" t="s">
        <v>366</v>
      </c>
      <c r="C72" s="441" t="s">
        <v>367</v>
      </c>
      <c r="D72" s="442">
        <f>D73</f>
        <v>0</v>
      </c>
      <c r="E72" s="442">
        <f>E73</f>
        <v>0</v>
      </c>
      <c r="F72" s="443">
        <f>F73</f>
        <v>0</v>
      </c>
    </row>
    <row r="73" spans="2:6" ht="25.5" hidden="1">
      <c r="B73" s="440" t="s">
        <v>368</v>
      </c>
      <c r="C73" s="441" t="s">
        <v>369</v>
      </c>
      <c r="D73" s="442"/>
      <c r="E73" s="442"/>
      <c r="F73" s="443"/>
    </row>
    <row r="74" spans="2:6" hidden="1">
      <c r="B74" s="440" t="s">
        <v>370</v>
      </c>
      <c r="C74" s="441" t="s">
        <v>371</v>
      </c>
      <c r="D74" s="442">
        <f>D75</f>
        <v>0</v>
      </c>
      <c r="E74" s="442">
        <f>E75</f>
        <v>0</v>
      </c>
      <c r="F74" s="443">
        <f>F75</f>
        <v>0</v>
      </c>
    </row>
    <row r="75" spans="2:6" ht="25.5" hidden="1">
      <c r="B75" s="440" t="s">
        <v>372</v>
      </c>
      <c r="C75" s="441" t="s">
        <v>373</v>
      </c>
      <c r="D75" s="442"/>
      <c r="E75" s="442"/>
      <c r="F75" s="443"/>
    </row>
    <row r="76" spans="2:6" s="435" customFormat="1">
      <c r="B76" s="450" t="s">
        <v>374</v>
      </c>
      <c r="C76" s="451" t="s">
        <v>375</v>
      </c>
      <c r="D76" s="452">
        <f>D77+D102</f>
        <v>2760900</v>
      </c>
      <c r="E76" s="452">
        <f>E77+E102</f>
        <v>2188600</v>
      </c>
      <c r="F76" s="452">
        <f>F77+F102</f>
        <v>2109400</v>
      </c>
    </row>
    <row r="77" spans="2:6" s="435" customFormat="1" ht="38.25">
      <c r="B77" s="436" t="s">
        <v>376</v>
      </c>
      <c r="C77" s="437" t="s">
        <v>377</v>
      </c>
      <c r="D77" s="438">
        <f>D78+D85+D90</f>
        <v>2760900</v>
      </c>
      <c r="E77" s="438">
        <f>E78+E85+E90</f>
        <v>2188600</v>
      </c>
      <c r="F77" s="438">
        <f>F78+F85+F90</f>
        <v>2109400</v>
      </c>
    </row>
    <row r="78" spans="2:6" ht="25.5">
      <c r="B78" s="440" t="s">
        <v>378</v>
      </c>
      <c r="C78" s="453" t="s">
        <v>379</v>
      </c>
      <c r="D78" s="454">
        <f>D79+D83</f>
        <v>2674000</v>
      </c>
      <c r="E78" s="454">
        <f>E79+E83</f>
        <v>2101000</v>
      </c>
      <c r="F78" s="455">
        <f>F79+F83</f>
        <v>2019000</v>
      </c>
    </row>
    <row r="79" spans="2:6">
      <c r="B79" s="440" t="s">
        <v>380</v>
      </c>
      <c r="C79" s="441" t="s">
        <v>381</v>
      </c>
      <c r="D79" s="442">
        <f>D80</f>
        <v>2101000</v>
      </c>
      <c r="E79" s="442">
        <f>E80</f>
        <v>2101000</v>
      </c>
      <c r="F79" s="443">
        <f>F80</f>
        <v>2019000</v>
      </c>
    </row>
    <row r="80" spans="2:6" ht="25.5">
      <c r="B80" s="440" t="s">
        <v>382</v>
      </c>
      <c r="C80" s="441" t="s">
        <v>383</v>
      </c>
      <c r="D80" s="442">
        <f>D81+D82</f>
        <v>2101000</v>
      </c>
      <c r="E80" s="442">
        <f>E81+E82</f>
        <v>2101000</v>
      </c>
      <c r="F80" s="443">
        <f>F81+F82</f>
        <v>2019000</v>
      </c>
    </row>
    <row r="81" spans="2:6" ht="25.5">
      <c r="B81" s="456" t="s">
        <v>384</v>
      </c>
      <c r="C81" s="457" t="s">
        <v>385</v>
      </c>
      <c r="D81" s="442">
        <v>2099000</v>
      </c>
      <c r="E81" s="442">
        <v>2099000</v>
      </c>
      <c r="F81" s="443">
        <v>2017000</v>
      </c>
    </row>
    <row r="82" spans="2:6" ht="25.5">
      <c r="B82" s="456" t="s">
        <v>386</v>
      </c>
      <c r="C82" s="457" t="s">
        <v>387</v>
      </c>
      <c r="D82" s="442">
        <v>2000</v>
      </c>
      <c r="E82" s="442">
        <v>2000</v>
      </c>
      <c r="F82" s="443">
        <v>2000</v>
      </c>
    </row>
    <row r="83" spans="2:6" ht="25.5">
      <c r="B83" s="440" t="s">
        <v>388</v>
      </c>
      <c r="C83" s="441" t="s">
        <v>389</v>
      </c>
      <c r="D83" s="442">
        <f>D84</f>
        <v>573000</v>
      </c>
      <c r="E83" s="442">
        <f>E84</f>
        <v>0</v>
      </c>
      <c r="F83" s="443">
        <f>F84</f>
        <v>0</v>
      </c>
    </row>
    <row r="84" spans="2:6" ht="38.25">
      <c r="B84" s="440" t="s">
        <v>390</v>
      </c>
      <c r="C84" s="458" t="s">
        <v>391</v>
      </c>
      <c r="D84" s="442">
        <v>573000</v>
      </c>
      <c r="E84" s="442"/>
      <c r="F84" s="443"/>
    </row>
    <row r="85" spans="2:6" ht="25.5">
      <c r="B85" s="459" t="s">
        <v>392</v>
      </c>
      <c r="C85" s="453" t="s">
        <v>393</v>
      </c>
      <c r="D85" s="442">
        <f>D86+D88</f>
        <v>86900</v>
      </c>
      <c r="E85" s="442">
        <f>E86+E88</f>
        <v>87600</v>
      </c>
      <c r="F85" s="443">
        <f>F86+F88</f>
        <v>90400</v>
      </c>
    </row>
    <row r="86" spans="2:6" ht="25.5">
      <c r="B86" s="440" t="s">
        <v>394</v>
      </c>
      <c r="C86" s="441" t="s">
        <v>395</v>
      </c>
      <c r="D86" s="442">
        <f>D87</f>
        <v>12500</v>
      </c>
      <c r="E86" s="442">
        <f>E87</f>
        <v>12500</v>
      </c>
      <c r="F86" s="443">
        <f>F87</f>
        <v>12500</v>
      </c>
    </row>
    <row r="87" spans="2:6" ht="38.25">
      <c r="B87" s="440" t="s">
        <v>396</v>
      </c>
      <c r="C87" s="441" t="s">
        <v>397</v>
      </c>
      <c r="D87" s="442">
        <v>12500</v>
      </c>
      <c r="E87" s="442">
        <v>12500</v>
      </c>
      <c r="F87" s="443">
        <v>12500</v>
      </c>
    </row>
    <row r="88" spans="2:6" ht="38.25">
      <c r="B88" s="440" t="s">
        <v>398</v>
      </c>
      <c r="C88" s="441" t="s">
        <v>399</v>
      </c>
      <c r="D88" s="442">
        <f>D89</f>
        <v>74400</v>
      </c>
      <c r="E88" s="442">
        <f>E89</f>
        <v>75100</v>
      </c>
      <c r="F88" s="443">
        <f>F89</f>
        <v>77900</v>
      </c>
    </row>
    <row r="89" spans="2:6" ht="38.25">
      <c r="B89" s="440" t="s">
        <v>400</v>
      </c>
      <c r="C89" s="441" t="s">
        <v>401</v>
      </c>
      <c r="D89" s="442">
        <v>74400</v>
      </c>
      <c r="E89" s="442">
        <v>75100</v>
      </c>
      <c r="F89" s="443">
        <v>77900</v>
      </c>
    </row>
    <row r="90" spans="2:6" hidden="1">
      <c r="B90" s="459" t="s">
        <v>402</v>
      </c>
      <c r="C90" s="453" t="s">
        <v>403</v>
      </c>
      <c r="D90" s="454">
        <f>D91+D93</f>
        <v>0</v>
      </c>
      <c r="E90" s="454">
        <f>E91+E93</f>
        <v>0</v>
      </c>
      <c r="F90" s="454">
        <f>F91+F93</f>
        <v>0</v>
      </c>
    </row>
    <row r="91" spans="2:6" ht="51" hidden="1">
      <c r="B91" s="440" t="s">
        <v>404</v>
      </c>
      <c r="C91" s="441" t="s">
        <v>405</v>
      </c>
      <c r="D91" s="442">
        <f>D92</f>
        <v>0</v>
      </c>
      <c r="E91" s="442">
        <f>E92</f>
        <v>0</v>
      </c>
      <c r="F91" s="443">
        <f>F92</f>
        <v>0</v>
      </c>
    </row>
    <row r="92" spans="2:6" ht="51" hidden="1">
      <c r="B92" s="440" t="s">
        <v>406</v>
      </c>
      <c r="C92" s="441" t="s">
        <v>407</v>
      </c>
      <c r="D92" s="442"/>
      <c r="E92" s="442"/>
      <c r="F92" s="443"/>
    </row>
    <row r="93" spans="2:6" ht="25.5" hidden="1">
      <c r="B93" s="440" t="s">
        <v>408</v>
      </c>
      <c r="C93" s="441" t="s">
        <v>409</v>
      </c>
      <c r="D93" s="442">
        <f>SUM(D94:D101)</f>
        <v>0</v>
      </c>
      <c r="E93" s="442">
        <f>SUM(E94:E101)</f>
        <v>0</v>
      </c>
      <c r="F93" s="442">
        <f>SUM(F94:F101)</f>
        <v>0</v>
      </c>
    </row>
    <row r="94" spans="2:6" ht="38.25" hidden="1">
      <c r="B94" s="440" t="s">
        <v>410</v>
      </c>
      <c r="C94" s="441" t="s">
        <v>411</v>
      </c>
      <c r="D94" s="442"/>
      <c r="E94" s="442"/>
      <c r="F94" s="443"/>
    </row>
    <row r="95" spans="2:6" ht="63.75" hidden="1">
      <c r="B95" s="440" t="s">
        <v>412</v>
      </c>
      <c r="C95" s="441" t="s">
        <v>413</v>
      </c>
      <c r="D95" s="442"/>
      <c r="E95" s="442"/>
      <c r="F95" s="443"/>
    </row>
    <row r="96" spans="2:6" ht="38.25" hidden="1">
      <c r="B96" s="440" t="s">
        <v>414</v>
      </c>
      <c r="C96" s="441" t="s">
        <v>415</v>
      </c>
      <c r="D96" s="442"/>
      <c r="E96" s="442"/>
      <c r="F96" s="443"/>
    </row>
    <row r="97" spans="2:6" ht="51" hidden="1">
      <c r="B97" s="440" t="s">
        <v>416</v>
      </c>
      <c r="C97" s="441" t="s">
        <v>417</v>
      </c>
      <c r="D97" s="442"/>
      <c r="E97" s="442"/>
      <c r="F97" s="443"/>
    </row>
    <row r="98" spans="2:6" ht="51" hidden="1">
      <c r="B98" s="440" t="s">
        <v>418</v>
      </c>
      <c r="C98" s="441" t="s">
        <v>419</v>
      </c>
      <c r="D98" s="442"/>
      <c r="E98" s="442"/>
      <c r="F98" s="443"/>
    </row>
    <row r="99" spans="2:6" ht="76.5" hidden="1">
      <c r="B99" s="440" t="s">
        <v>420</v>
      </c>
      <c r="C99" s="441" t="s">
        <v>421</v>
      </c>
      <c r="D99" s="442"/>
      <c r="E99" s="442"/>
      <c r="F99" s="443"/>
    </row>
    <row r="100" spans="2:6" ht="51" hidden="1">
      <c r="B100" s="440" t="s">
        <v>422</v>
      </c>
      <c r="C100" s="441" t="s">
        <v>423</v>
      </c>
      <c r="D100" s="442"/>
      <c r="E100" s="442"/>
      <c r="F100" s="443"/>
    </row>
    <row r="101" spans="2:6" ht="51" hidden="1">
      <c r="B101" s="440" t="s">
        <v>424</v>
      </c>
      <c r="C101" s="441" t="s">
        <v>425</v>
      </c>
      <c r="D101" s="442"/>
      <c r="E101" s="442"/>
      <c r="F101" s="443"/>
    </row>
    <row r="102" spans="2:6" s="435" customFormat="1">
      <c r="B102" s="436" t="s">
        <v>426</v>
      </c>
      <c r="C102" s="437" t="s">
        <v>427</v>
      </c>
      <c r="D102" s="438">
        <f>D103</f>
        <v>0</v>
      </c>
      <c r="E102" s="438">
        <f>E103</f>
        <v>0</v>
      </c>
      <c r="F102" s="439">
        <f>F103</f>
        <v>0</v>
      </c>
    </row>
    <row r="103" spans="2:6" ht="25.5">
      <c r="B103" s="459" t="s">
        <v>428</v>
      </c>
      <c r="C103" s="453" t="s">
        <v>429</v>
      </c>
      <c r="D103" s="442">
        <f>D104+D105</f>
        <v>0</v>
      </c>
      <c r="E103" s="442">
        <f>E104+E105</f>
        <v>0</v>
      </c>
      <c r="F103" s="443">
        <f>F104+F105</f>
        <v>0</v>
      </c>
    </row>
    <row r="104" spans="2:6" ht="63.75">
      <c r="B104" s="440" t="s">
        <v>430</v>
      </c>
      <c r="C104" s="441" t="s">
        <v>431</v>
      </c>
      <c r="D104" s="442"/>
      <c r="E104" s="442"/>
      <c r="F104" s="443"/>
    </row>
    <row r="105" spans="2:6" ht="25.5">
      <c r="B105" s="440" t="s">
        <v>432</v>
      </c>
      <c r="C105" s="441" t="s">
        <v>429</v>
      </c>
      <c r="D105" s="442"/>
      <c r="E105" s="442"/>
      <c r="F105" s="443"/>
    </row>
    <row r="106" spans="2:6" ht="13.5" thickBot="1">
      <c r="B106" s="460"/>
      <c r="C106" s="461" t="s">
        <v>433</v>
      </c>
      <c r="D106" s="462">
        <f>D76+D12</f>
        <v>3549916</v>
      </c>
      <c r="E106" s="462">
        <f>E76+E12</f>
        <v>3066621</v>
      </c>
      <c r="F106" s="463">
        <f>F76+F12</f>
        <v>3023262</v>
      </c>
    </row>
  </sheetData>
  <mergeCells count="4">
    <mergeCell ref="E3:F3"/>
    <mergeCell ref="B7:F7"/>
    <mergeCell ref="B8:F8"/>
    <mergeCell ref="B9:F9"/>
  </mergeCells>
  <pageMargins left="0.15748031496062992" right="0.15748031496062992" top="0.15748031496062992" bottom="0.15748031496062992" header="0.1574803149606299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8"/>
  <sheetViews>
    <sheetView view="pageBreakPreview" topLeftCell="A34" zoomScaleSheetLayoutView="100" workbookViewId="0">
      <selection activeCell="D15" sqref="D15"/>
    </sheetView>
  </sheetViews>
  <sheetFormatPr defaultRowHeight="15"/>
  <cols>
    <col min="1" max="1" width="20.85546875" style="371" customWidth="1"/>
    <col min="2" max="2" width="46.85546875" style="371" customWidth="1"/>
    <col min="3" max="3" width="18" style="376" customWidth="1"/>
    <col min="4" max="4" width="15.42578125" style="377" customWidth="1"/>
    <col min="5" max="5" width="14" style="377" customWidth="1"/>
    <col min="6" max="256" width="9.140625" style="371"/>
    <col min="257" max="257" width="20.85546875" style="371" customWidth="1"/>
    <col min="258" max="258" width="46.85546875" style="371" customWidth="1"/>
    <col min="259" max="261" width="14" style="371" customWidth="1"/>
    <col min="262" max="512" width="9.140625" style="371"/>
    <col min="513" max="513" width="20.85546875" style="371" customWidth="1"/>
    <col min="514" max="514" width="46.85546875" style="371" customWidth="1"/>
    <col min="515" max="517" width="14" style="371" customWidth="1"/>
    <col min="518" max="768" width="9.140625" style="371"/>
    <col min="769" max="769" width="20.85546875" style="371" customWidth="1"/>
    <col min="770" max="770" width="46.85546875" style="371" customWidth="1"/>
    <col min="771" max="773" width="14" style="371" customWidth="1"/>
    <col min="774" max="1024" width="9.140625" style="371"/>
    <col min="1025" max="1025" width="20.85546875" style="371" customWidth="1"/>
    <col min="1026" max="1026" width="46.85546875" style="371" customWidth="1"/>
    <col min="1027" max="1029" width="14" style="371" customWidth="1"/>
    <col min="1030" max="1280" width="9.140625" style="371"/>
    <col min="1281" max="1281" width="20.85546875" style="371" customWidth="1"/>
    <col min="1282" max="1282" width="46.85546875" style="371" customWidth="1"/>
    <col min="1283" max="1285" width="14" style="371" customWidth="1"/>
    <col min="1286" max="1536" width="9.140625" style="371"/>
    <col min="1537" max="1537" width="20.85546875" style="371" customWidth="1"/>
    <col min="1538" max="1538" width="46.85546875" style="371" customWidth="1"/>
    <col min="1539" max="1541" width="14" style="371" customWidth="1"/>
    <col min="1542" max="1792" width="9.140625" style="371"/>
    <col min="1793" max="1793" width="20.85546875" style="371" customWidth="1"/>
    <col min="1794" max="1794" width="46.85546875" style="371" customWidth="1"/>
    <col min="1795" max="1797" width="14" style="371" customWidth="1"/>
    <col min="1798" max="2048" width="9.140625" style="371"/>
    <col min="2049" max="2049" width="20.85546875" style="371" customWidth="1"/>
    <col min="2050" max="2050" width="46.85546875" style="371" customWidth="1"/>
    <col min="2051" max="2053" width="14" style="371" customWidth="1"/>
    <col min="2054" max="2304" width="9.140625" style="371"/>
    <col min="2305" max="2305" width="20.85546875" style="371" customWidth="1"/>
    <col min="2306" max="2306" width="46.85546875" style="371" customWidth="1"/>
    <col min="2307" max="2309" width="14" style="371" customWidth="1"/>
    <col min="2310" max="2560" width="9.140625" style="371"/>
    <col min="2561" max="2561" width="20.85546875" style="371" customWidth="1"/>
    <col min="2562" max="2562" width="46.85546875" style="371" customWidth="1"/>
    <col min="2563" max="2565" width="14" style="371" customWidth="1"/>
    <col min="2566" max="2816" width="9.140625" style="371"/>
    <col min="2817" max="2817" width="20.85546875" style="371" customWidth="1"/>
    <col min="2818" max="2818" width="46.85546875" style="371" customWidth="1"/>
    <col min="2819" max="2821" width="14" style="371" customWidth="1"/>
    <col min="2822" max="3072" width="9.140625" style="371"/>
    <col min="3073" max="3073" width="20.85546875" style="371" customWidth="1"/>
    <col min="3074" max="3074" width="46.85546875" style="371" customWidth="1"/>
    <col min="3075" max="3077" width="14" style="371" customWidth="1"/>
    <col min="3078" max="3328" width="9.140625" style="371"/>
    <col min="3329" max="3329" width="20.85546875" style="371" customWidth="1"/>
    <col min="3330" max="3330" width="46.85546875" style="371" customWidth="1"/>
    <col min="3331" max="3333" width="14" style="371" customWidth="1"/>
    <col min="3334" max="3584" width="9.140625" style="371"/>
    <col min="3585" max="3585" width="20.85546875" style="371" customWidth="1"/>
    <col min="3586" max="3586" width="46.85546875" style="371" customWidth="1"/>
    <col min="3587" max="3589" width="14" style="371" customWidth="1"/>
    <col min="3590" max="3840" width="9.140625" style="371"/>
    <col min="3841" max="3841" width="20.85546875" style="371" customWidth="1"/>
    <col min="3842" max="3842" width="46.85546875" style="371" customWidth="1"/>
    <col min="3843" max="3845" width="14" style="371" customWidth="1"/>
    <col min="3846" max="4096" width="9.140625" style="371"/>
    <col min="4097" max="4097" width="20.85546875" style="371" customWidth="1"/>
    <col min="4098" max="4098" width="46.85546875" style="371" customWidth="1"/>
    <col min="4099" max="4101" width="14" style="371" customWidth="1"/>
    <col min="4102" max="4352" width="9.140625" style="371"/>
    <col min="4353" max="4353" width="20.85546875" style="371" customWidth="1"/>
    <col min="4354" max="4354" width="46.85546875" style="371" customWidth="1"/>
    <col min="4355" max="4357" width="14" style="371" customWidth="1"/>
    <col min="4358" max="4608" width="9.140625" style="371"/>
    <col min="4609" max="4609" width="20.85546875" style="371" customWidth="1"/>
    <col min="4610" max="4610" width="46.85546875" style="371" customWidth="1"/>
    <col min="4611" max="4613" width="14" style="371" customWidth="1"/>
    <col min="4614" max="4864" width="9.140625" style="371"/>
    <col min="4865" max="4865" width="20.85546875" style="371" customWidth="1"/>
    <col min="4866" max="4866" width="46.85546875" style="371" customWidth="1"/>
    <col min="4867" max="4869" width="14" style="371" customWidth="1"/>
    <col min="4870" max="5120" width="9.140625" style="371"/>
    <col min="5121" max="5121" width="20.85546875" style="371" customWidth="1"/>
    <col min="5122" max="5122" width="46.85546875" style="371" customWidth="1"/>
    <col min="5123" max="5125" width="14" style="371" customWidth="1"/>
    <col min="5126" max="5376" width="9.140625" style="371"/>
    <col min="5377" max="5377" width="20.85546875" style="371" customWidth="1"/>
    <col min="5378" max="5378" width="46.85546875" style="371" customWidth="1"/>
    <col min="5379" max="5381" width="14" style="371" customWidth="1"/>
    <col min="5382" max="5632" width="9.140625" style="371"/>
    <col min="5633" max="5633" width="20.85546875" style="371" customWidth="1"/>
    <col min="5634" max="5634" width="46.85546875" style="371" customWidth="1"/>
    <col min="5635" max="5637" width="14" style="371" customWidth="1"/>
    <col min="5638" max="5888" width="9.140625" style="371"/>
    <col min="5889" max="5889" width="20.85546875" style="371" customWidth="1"/>
    <col min="5890" max="5890" width="46.85546875" style="371" customWidth="1"/>
    <col min="5891" max="5893" width="14" style="371" customWidth="1"/>
    <col min="5894" max="6144" width="9.140625" style="371"/>
    <col min="6145" max="6145" width="20.85546875" style="371" customWidth="1"/>
    <col min="6146" max="6146" width="46.85546875" style="371" customWidth="1"/>
    <col min="6147" max="6149" width="14" style="371" customWidth="1"/>
    <col min="6150" max="6400" width="9.140625" style="371"/>
    <col min="6401" max="6401" width="20.85546875" style="371" customWidth="1"/>
    <col min="6402" max="6402" width="46.85546875" style="371" customWidth="1"/>
    <col min="6403" max="6405" width="14" style="371" customWidth="1"/>
    <col min="6406" max="6656" width="9.140625" style="371"/>
    <col min="6657" max="6657" width="20.85546875" style="371" customWidth="1"/>
    <col min="6658" max="6658" width="46.85546875" style="371" customWidth="1"/>
    <col min="6659" max="6661" width="14" style="371" customWidth="1"/>
    <col min="6662" max="6912" width="9.140625" style="371"/>
    <col min="6913" max="6913" width="20.85546875" style="371" customWidth="1"/>
    <col min="6914" max="6914" width="46.85546875" style="371" customWidth="1"/>
    <col min="6915" max="6917" width="14" style="371" customWidth="1"/>
    <col min="6918" max="7168" width="9.140625" style="371"/>
    <col min="7169" max="7169" width="20.85546875" style="371" customWidth="1"/>
    <col min="7170" max="7170" width="46.85546875" style="371" customWidth="1"/>
    <col min="7171" max="7173" width="14" style="371" customWidth="1"/>
    <col min="7174" max="7424" width="9.140625" style="371"/>
    <col min="7425" max="7425" width="20.85546875" style="371" customWidth="1"/>
    <col min="7426" max="7426" width="46.85546875" style="371" customWidth="1"/>
    <col min="7427" max="7429" width="14" style="371" customWidth="1"/>
    <col min="7430" max="7680" width="9.140625" style="371"/>
    <col min="7681" max="7681" width="20.85546875" style="371" customWidth="1"/>
    <col min="7682" max="7682" width="46.85546875" style="371" customWidth="1"/>
    <col min="7683" max="7685" width="14" style="371" customWidth="1"/>
    <col min="7686" max="7936" width="9.140625" style="371"/>
    <col min="7937" max="7937" width="20.85546875" style="371" customWidth="1"/>
    <col min="7938" max="7938" width="46.85546875" style="371" customWidth="1"/>
    <col min="7939" max="7941" width="14" style="371" customWidth="1"/>
    <col min="7942" max="8192" width="9.140625" style="371"/>
    <col min="8193" max="8193" width="20.85546875" style="371" customWidth="1"/>
    <col min="8194" max="8194" width="46.85546875" style="371" customWidth="1"/>
    <col min="8195" max="8197" width="14" style="371" customWidth="1"/>
    <col min="8198" max="8448" width="9.140625" style="371"/>
    <col min="8449" max="8449" width="20.85546875" style="371" customWidth="1"/>
    <col min="8450" max="8450" width="46.85546875" style="371" customWidth="1"/>
    <col min="8451" max="8453" width="14" style="371" customWidth="1"/>
    <col min="8454" max="8704" width="9.140625" style="371"/>
    <col min="8705" max="8705" width="20.85546875" style="371" customWidth="1"/>
    <col min="8706" max="8706" width="46.85546875" style="371" customWidth="1"/>
    <col min="8707" max="8709" width="14" style="371" customWidth="1"/>
    <col min="8710" max="8960" width="9.140625" style="371"/>
    <col min="8961" max="8961" width="20.85546875" style="371" customWidth="1"/>
    <col min="8962" max="8962" width="46.85546875" style="371" customWidth="1"/>
    <col min="8963" max="8965" width="14" style="371" customWidth="1"/>
    <col min="8966" max="9216" width="9.140625" style="371"/>
    <col min="9217" max="9217" width="20.85546875" style="371" customWidth="1"/>
    <col min="9218" max="9218" width="46.85546875" style="371" customWidth="1"/>
    <col min="9219" max="9221" width="14" style="371" customWidth="1"/>
    <col min="9222" max="9472" width="9.140625" style="371"/>
    <col min="9473" max="9473" width="20.85546875" style="371" customWidth="1"/>
    <col min="9474" max="9474" width="46.85546875" style="371" customWidth="1"/>
    <col min="9475" max="9477" width="14" style="371" customWidth="1"/>
    <col min="9478" max="9728" width="9.140625" style="371"/>
    <col min="9729" max="9729" width="20.85546875" style="371" customWidth="1"/>
    <col min="9730" max="9730" width="46.85546875" style="371" customWidth="1"/>
    <col min="9731" max="9733" width="14" style="371" customWidth="1"/>
    <col min="9734" max="9984" width="9.140625" style="371"/>
    <col min="9985" max="9985" width="20.85546875" style="371" customWidth="1"/>
    <col min="9986" max="9986" width="46.85546875" style="371" customWidth="1"/>
    <col min="9987" max="9989" width="14" style="371" customWidth="1"/>
    <col min="9990" max="10240" width="9.140625" style="371"/>
    <col min="10241" max="10241" width="20.85546875" style="371" customWidth="1"/>
    <col min="10242" max="10242" width="46.85546875" style="371" customWidth="1"/>
    <col min="10243" max="10245" width="14" style="371" customWidth="1"/>
    <col min="10246" max="10496" width="9.140625" style="371"/>
    <col min="10497" max="10497" width="20.85546875" style="371" customWidth="1"/>
    <col min="10498" max="10498" width="46.85546875" style="371" customWidth="1"/>
    <col min="10499" max="10501" width="14" style="371" customWidth="1"/>
    <col min="10502" max="10752" width="9.140625" style="371"/>
    <col min="10753" max="10753" width="20.85546875" style="371" customWidth="1"/>
    <col min="10754" max="10754" width="46.85546875" style="371" customWidth="1"/>
    <col min="10755" max="10757" width="14" style="371" customWidth="1"/>
    <col min="10758" max="11008" width="9.140625" style="371"/>
    <col min="11009" max="11009" width="20.85546875" style="371" customWidth="1"/>
    <col min="11010" max="11010" width="46.85546875" style="371" customWidth="1"/>
    <col min="11011" max="11013" width="14" style="371" customWidth="1"/>
    <col min="11014" max="11264" width="9.140625" style="371"/>
    <col min="11265" max="11265" width="20.85546875" style="371" customWidth="1"/>
    <col min="11266" max="11266" width="46.85546875" style="371" customWidth="1"/>
    <col min="11267" max="11269" width="14" style="371" customWidth="1"/>
    <col min="11270" max="11520" width="9.140625" style="371"/>
    <col min="11521" max="11521" width="20.85546875" style="371" customWidth="1"/>
    <col min="11522" max="11522" width="46.85546875" style="371" customWidth="1"/>
    <col min="11523" max="11525" width="14" style="371" customWidth="1"/>
    <col min="11526" max="11776" width="9.140625" style="371"/>
    <col min="11777" max="11777" width="20.85546875" style="371" customWidth="1"/>
    <col min="11778" max="11778" width="46.85546875" style="371" customWidth="1"/>
    <col min="11779" max="11781" width="14" style="371" customWidth="1"/>
    <col min="11782" max="12032" width="9.140625" style="371"/>
    <col min="12033" max="12033" width="20.85546875" style="371" customWidth="1"/>
    <col min="12034" max="12034" width="46.85546875" style="371" customWidth="1"/>
    <col min="12035" max="12037" width="14" style="371" customWidth="1"/>
    <col min="12038" max="12288" width="9.140625" style="371"/>
    <col min="12289" max="12289" width="20.85546875" style="371" customWidth="1"/>
    <col min="12290" max="12290" width="46.85546875" style="371" customWidth="1"/>
    <col min="12291" max="12293" width="14" style="371" customWidth="1"/>
    <col min="12294" max="12544" width="9.140625" style="371"/>
    <col min="12545" max="12545" width="20.85546875" style="371" customWidth="1"/>
    <col min="12546" max="12546" width="46.85546875" style="371" customWidth="1"/>
    <col min="12547" max="12549" width="14" style="371" customWidth="1"/>
    <col min="12550" max="12800" width="9.140625" style="371"/>
    <col min="12801" max="12801" width="20.85546875" style="371" customWidth="1"/>
    <col min="12802" max="12802" width="46.85546875" style="371" customWidth="1"/>
    <col min="12803" max="12805" width="14" style="371" customWidth="1"/>
    <col min="12806" max="13056" width="9.140625" style="371"/>
    <col min="13057" max="13057" width="20.85546875" style="371" customWidth="1"/>
    <col min="13058" max="13058" width="46.85546875" style="371" customWidth="1"/>
    <col min="13059" max="13061" width="14" style="371" customWidth="1"/>
    <col min="13062" max="13312" width="9.140625" style="371"/>
    <col min="13313" max="13313" width="20.85546875" style="371" customWidth="1"/>
    <col min="13314" max="13314" width="46.85546875" style="371" customWidth="1"/>
    <col min="13315" max="13317" width="14" style="371" customWidth="1"/>
    <col min="13318" max="13568" width="9.140625" style="371"/>
    <col min="13569" max="13569" width="20.85546875" style="371" customWidth="1"/>
    <col min="13570" max="13570" width="46.85546875" style="371" customWidth="1"/>
    <col min="13571" max="13573" width="14" style="371" customWidth="1"/>
    <col min="13574" max="13824" width="9.140625" style="371"/>
    <col min="13825" max="13825" width="20.85546875" style="371" customWidth="1"/>
    <col min="13826" max="13826" width="46.85546875" style="371" customWidth="1"/>
    <col min="13827" max="13829" width="14" style="371" customWidth="1"/>
    <col min="13830" max="14080" width="9.140625" style="371"/>
    <col min="14081" max="14081" width="20.85546875" style="371" customWidth="1"/>
    <col min="14082" max="14082" width="46.85546875" style="371" customWidth="1"/>
    <col min="14083" max="14085" width="14" style="371" customWidth="1"/>
    <col min="14086" max="14336" width="9.140625" style="371"/>
    <col min="14337" max="14337" width="20.85546875" style="371" customWidth="1"/>
    <col min="14338" max="14338" width="46.85546875" style="371" customWidth="1"/>
    <col min="14339" max="14341" width="14" style="371" customWidth="1"/>
    <col min="14342" max="14592" width="9.140625" style="371"/>
    <col min="14593" max="14593" width="20.85546875" style="371" customWidth="1"/>
    <col min="14594" max="14594" width="46.85546875" style="371" customWidth="1"/>
    <col min="14595" max="14597" width="14" style="371" customWidth="1"/>
    <col min="14598" max="14848" width="9.140625" style="371"/>
    <col min="14849" max="14849" width="20.85546875" style="371" customWidth="1"/>
    <col min="14850" max="14850" width="46.85546875" style="371" customWidth="1"/>
    <col min="14851" max="14853" width="14" style="371" customWidth="1"/>
    <col min="14854" max="15104" width="9.140625" style="371"/>
    <col min="15105" max="15105" width="20.85546875" style="371" customWidth="1"/>
    <col min="15106" max="15106" width="46.85546875" style="371" customWidth="1"/>
    <col min="15107" max="15109" width="14" style="371" customWidth="1"/>
    <col min="15110" max="15360" width="9.140625" style="371"/>
    <col min="15361" max="15361" width="20.85546875" style="371" customWidth="1"/>
    <col min="15362" max="15362" width="46.85546875" style="371" customWidth="1"/>
    <col min="15363" max="15365" width="14" style="371" customWidth="1"/>
    <col min="15366" max="15616" width="9.140625" style="371"/>
    <col min="15617" max="15617" width="20.85546875" style="371" customWidth="1"/>
    <col min="15618" max="15618" width="46.85546875" style="371" customWidth="1"/>
    <col min="15619" max="15621" width="14" style="371" customWidth="1"/>
    <col min="15622" max="15872" width="9.140625" style="371"/>
    <col min="15873" max="15873" width="20.85546875" style="371" customWidth="1"/>
    <col min="15874" max="15874" width="46.85546875" style="371" customWidth="1"/>
    <col min="15875" max="15877" width="14" style="371" customWidth="1"/>
    <col min="15878" max="16128" width="9.140625" style="371"/>
    <col min="16129" max="16129" width="20.85546875" style="371" customWidth="1"/>
    <col min="16130" max="16130" width="46.85546875" style="371" customWidth="1"/>
    <col min="16131" max="16133" width="14" style="371" customWidth="1"/>
    <col min="16134" max="16384" width="9.140625" style="371"/>
  </cols>
  <sheetData>
    <row r="1" spans="1:5" ht="15.95" customHeight="1">
      <c r="B1" s="372"/>
      <c r="C1" s="373" t="s">
        <v>592</v>
      </c>
      <c r="D1" s="373"/>
      <c r="E1" s="373"/>
    </row>
    <row r="2" spans="1:5" ht="15.95" customHeight="1">
      <c r="B2" s="372" t="s">
        <v>163</v>
      </c>
      <c r="C2" s="373" t="s">
        <v>164</v>
      </c>
      <c r="D2" s="373"/>
      <c r="E2" s="373"/>
    </row>
    <row r="3" spans="1:5" ht="15.95" customHeight="1">
      <c r="C3" s="554" t="s">
        <v>541</v>
      </c>
      <c r="D3" s="554"/>
      <c r="E3" s="554"/>
    </row>
    <row r="4" spans="1:5" ht="15.95" customHeight="1">
      <c r="C4" s="374" t="s">
        <v>631</v>
      </c>
      <c r="D4" s="374"/>
      <c r="E4" s="374"/>
    </row>
    <row r="5" spans="1:5" ht="12.75" customHeight="1">
      <c r="C5" s="374"/>
      <c r="D5" s="374"/>
      <c r="E5" s="374"/>
    </row>
    <row r="6" spans="1:5" s="375" customFormat="1" ht="18.75" customHeight="1">
      <c r="A6" s="555" t="s">
        <v>165</v>
      </c>
      <c r="B6" s="555"/>
      <c r="C6" s="555"/>
      <c r="D6" s="555"/>
      <c r="E6" s="555"/>
    </row>
    <row r="7" spans="1:5" s="375" customFormat="1" ht="18.75" customHeight="1">
      <c r="A7" s="555" t="s">
        <v>540</v>
      </c>
      <c r="B7" s="555"/>
      <c r="C7" s="555"/>
      <c r="D7" s="555"/>
      <c r="E7" s="555"/>
    </row>
    <row r="8" spans="1:5" s="375" customFormat="1" ht="18.75" customHeight="1">
      <c r="A8" s="555" t="s">
        <v>607</v>
      </c>
      <c r="B8" s="555"/>
      <c r="C8" s="555"/>
      <c r="D8" s="555"/>
      <c r="E8" s="555"/>
    </row>
    <row r="10" spans="1:5" ht="15.75" thickBot="1">
      <c r="E10" s="378" t="s">
        <v>144</v>
      </c>
    </row>
    <row r="11" spans="1:5" ht="57" thickBot="1">
      <c r="A11" s="379" t="s">
        <v>166</v>
      </c>
      <c r="B11" s="380" t="s">
        <v>167</v>
      </c>
      <c r="C11" s="381" t="s">
        <v>135</v>
      </c>
      <c r="D11" s="382" t="s">
        <v>148</v>
      </c>
      <c r="E11" s="383" t="s">
        <v>606</v>
      </c>
    </row>
    <row r="12" spans="1:5" ht="20.100000000000001" customHeight="1">
      <c r="A12" s="384" t="s">
        <v>168</v>
      </c>
      <c r="B12" s="385" t="s">
        <v>169</v>
      </c>
      <c r="C12" s="386">
        <f>C13+C30+C19+C25</f>
        <v>0</v>
      </c>
      <c r="D12" s="386">
        <f>D13+D30+D19+D25</f>
        <v>0</v>
      </c>
      <c r="E12" s="387">
        <f>E13+E30+E19+E25</f>
        <v>0</v>
      </c>
    </row>
    <row r="13" spans="1:5" ht="31.5" customHeight="1">
      <c r="A13" s="388" t="s">
        <v>170</v>
      </c>
      <c r="B13" s="389" t="s">
        <v>171</v>
      </c>
      <c r="C13" s="390">
        <f>ABS(C14)-ABS(C19)-ABS(C25)</f>
        <v>0</v>
      </c>
      <c r="D13" s="390">
        <f>ABS(D14)-ABS(D19)-ABS(D25)</f>
        <v>0</v>
      </c>
      <c r="E13" s="391">
        <f>ABS(E14)-ABS(E19)-ABS(E25)</f>
        <v>0</v>
      </c>
    </row>
    <row r="14" spans="1:5" ht="31.5" customHeight="1">
      <c r="A14" s="388" t="s">
        <v>172</v>
      </c>
      <c r="B14" s="389" t="s">
        <v>173</v>
      </c>
      <c r="C14" s="390">
        <f>C16-ABS(C18)</f>
        <v>0</v>
      </c>
      <c r="D14" s="390">
        <f>D16-ABS(D18)</f>
        <v>0</v>
      </c>
      <c r="E14" s="391">
        <f>E16-ABS(E18)</f>
        <v>0</v>
      </c>
    </row>
    <row r="15" spans="1:5" ht="33.75" customHeight="1">
      <c r="A15" s="392" t="s">
        <v>174</v>
      </c>
      <c r="B15" s="393" t="s">
        <v>175</v>
      </c>
      <c r="C15" s="394">
        <f>C16</f>
        <v>0</v>
      </c>
      <c r="D15" s="394">
        <f>D16</f>
        <v>0</v>
      </c>
      <c r="E15" s="395">
        <f>E16</f>
        <v>0</v>
      </c>
    </row>
    <row r="16" spans="1:5" ht="48" customHeight="1">
      <c r="A16" s="392" t="s">
        <v>176</v>
      </c>
      <c r="B16" s="393" t="s">
        <v>177</v>
      </c>
      <c r="C16" s="394"/>
      <c r="D16" s="396"/>
      <c r="E16" s="397"/>
    </row>
    <row r="17" spans="1:5" ht="35.25" customHeight="1">
      <c r="A17" s="392" t="s">
        <v>178</v>
      </c>
      <c r="B17" s="393" t="s">
        <v>179</v>
      </c>
      <c r="C17" s="394">
        <f>C18</f>
        <v>0</v>
      </c>
      <c r="D17" s="394">
        <f>D18</f>
        <v>0</v>
      </c>
      <c r="E17" s="395">
        <f>E18</f>
        <v>0</v>
      </c>
    </row>
    <row r="18" spans="1:5" ht="46.5" customHeight="1">
      <c r="A18" s="392" t="s">
        <v>180</v>
      </c>
      <c r="B18" s="393" t="s">
        <v>181</v>
      </c>
      <c r="C18" s="394"/>
      <c r="D18" s="396"/>
      <c r="E18" s="397"/>
    </row>
    <row r="19" spans="1:5" ht="33.75" customHeight="1">
      <c r="A19" s="388" t="s">
        <v>182</v>
      </c>
      <c r="B19" s="389" t="s">
        <v>183</v>
      </c>
      <c r="C19" s="390">
        <f>C22-ABS(C24)</f>
        <v>0</v>
      </c>
      <c r="D19" s="398"/>
      <c r="E19" s="399"/>
    </row>
    <row r="20" spans="1:5" ht="45" customHeight="1">
      <c r="A20" s="400" t="s">
        <v>184</v>
      </c>
      <c r="B20" s="401" t="s">
        <v>185</v>
      </c>
      <c r="C20" s="402">
        <f>C21-ABS(C23)</f>
        <v>0</v>
      </c>
      <c r="D20" s="402">
        <f>D21-ABS(D23)</f>
        <v>0</v>
      </c>
      <c r="E20" s="403">
        <f>E21-ABS(E23)</f>
        <v>0</v>
      </c>
    </row>
    <row r="21" spans="1:5" ht="45" customHeight="1">
      <c r="A21" s="400" t="s">
        <v>186</v>
      </c>
      <c r="B21" s="393" t="s">
        <v>187</v>
      </c>
      <c r="C21" s="394">
        <f>C22</f>
        <v>0</v>
      </c>
      <c r="D21" s="394">
        <f>D22</f>
        <v>0</v>
      </c>
      <c r="E21" s="395">
        <f>E22</f>
        <v>0</v>
      </c>
    </row>
    <row r="22" spans="1:5" ht="50.25" customHeight="1">
      <c r="A22" s="400" t="s">
        <v>188</v>
      </c>
      <c r="B22" s="393" t="s">
        <v>189</v>
      </c>
      <c r="C22" s="394"/>
      <c r="D22" s="396"/>
      <c r="E22" s="397"/>
    </row>
    <row r="23" spans="1:5" ht="49.5" customHeight="1">
      <c r="A23" s="400" t="s">
        <v>190</v>
      </c>
      <c r="B23" s="393" t="s">
        <v>191</v>
      </c>
      <c r="C23" s="394">
        <f>C24</f>
        <v>0</v>
      </c>
      <c r="D23" s="394">
        <f>D24</f>
        <v>0</v>
      </c>
      <c r="E23" s="395">
        <f>E24</f>
        <v>0</v>
      </c>
    </row>
    <row r="24" spans="1:5" ht="48.75" customHeight="1">
      <c r="A24" s="400" t="s">
        <v>192</v>
      </c>
      <c r="B24" s="393" t="s">
        <v>193</v>
      </c>
      <c r="C24" s="394"/>
      <c r="D24" s="396"/>
      <c r="E24" s="397"/>
    </row>
    <row r="25" spans="1:5" ht="30.75" customHeight="1">
      <c r="A25" s="388" t="s">
        <v>194</v>
      </c>
      <c r="B25" s="389" t="s">
        <v>195</v>
      </c>
      <c r="C25" s="390">
        <f>ABS(C27)-ABS(C29)</f>
        <v>0</v>
      </c>
      <c r="D25" s="390">
        <f>ABS(D27)-D29</f>
        <v>0</v>
      </c>
      <c r="E25" s="391">
        <f>ABS(E27)-E29</f>
        <v>0</v>
      </c>
    </row>
    <row r="26" spans="1:5" ht="31.5" customHeight="1">
      <c r="A26" s="400" t="s">
        <v>196</v>
      </c>
      <c r="B26" s="401" t="s">
        <v>197</v>
      </c>
      <c r="C26" s="394">
        <f>C27</f>
        <v>0</v>
      </c>
      <c r="D26" s="394">
        <f>D27</f>
        <v>0</v>
      </c>
      <c r="E26" s="395">
        <f>E27</f>
        <v>0</v>
      </c>
    </row>
    <row r="27" spans="1:5" ht="94.5" customHeight="1">
      <c r="A27" s="400" t="s">
        <v>198</v>
      </c>
      <c r="B27" s="393" t="s">
        <v>199</v>
      </c>
      <c r="C27" s="394"/>
      <c r="D27" s="396"/>
      <c r="E27" s="397"/>
    </row>
    <row r="28" spans="1:5" ht="35.25" customHeight="1">
      <c r="A28" s="400" t="s">
        <v>200</v>
      </c>
      <c r="B28" s="393" t="s">
        <v>201</v>
      </c>
      <c r="C28" s="394">
        <f>C29</f>
        <v>0</v>
      </c>
      <c r="D28" s="394">
        <f>D29</f>
        <v>0</v>
      </c>
      <c r="E28" s="395">
        <f>E29</f>
        <v>0</v>
      </c>
    </row>
    <row r="29" spans="1:5" ht="51" customHeight="1">
      <c r="A29" s="400" t="s">
        <v>202</v>
      </c>
      <c r="B29" s="393" t="s">
        <v>203</v>
      </c>
      <c r="C29" s="394"/>
      <c r="D29" s="396"/>
      <c r="E29" s="397"/>
    </row>
    <row r="30" spans="1:5" ht="27" customHeight="1">
      <c r="A30" s="388" t="s">
        <v>170</v>
      </c>
      <c r="B30" s="389" t="s">
        <v>204</v>
      </c>
      <c r="C30" s="390">
        <f>C35-ABS(C31)</f>
        <v>0</v>
      </c>
      <c r="D30" s="390">
        <f>D35-ABS(D31)</f>
        <v>0</v>
      </c>
      <c r="E30" s="391">
        <f>E35-ABS(E31)</f>
        <v>0</v>
      </c>
    </row>
    <row r="31" spans="1:5" ht="36.75" customHeight="1">
      <c r="A31" s="400" t="s">
        <v>205</v>
      </c>
      <c r="B31" s="401" t="s">
        <v>206</v>
      </c>
      <c r="C31" s="394">
        <f>C32</f>
        <v>3549916</v>
      </c>
      <c r="D31" s="394">
        <f t="shared" ref="D31:E31" si="0">D32</f>
        <v>3066621</v>
      </c>
      <c r="E31" s="395">
        <f t="shared" si="0"/>
        <v>3023262</v>
      </c>
    </row>
    <row r="32" spans="1:5" ht="27" customHeight="1">
      <c r="A32" s="400" t="s">
        <v>207</v>
      </c>
      <c r="B32" s="401" t="s">
        <v>208</v>
      </c>
      <c r="C32" s="394">
        <v>3549916</v>
      </c>
      <c r="D32" s="394">
        <v>3066621</v>
      </c>
      <c r="E32" s="395">
        <v>3023262</v>
      </c>
    </row>
    <row r="33" spans="1:5" ht="33" customHeight="1">
      <c r="A33" s="400" t="s">
        <v>209</v>
      </c>
      <c r="B33" s="401" t="s">
        <v>210</v>
      </c>
      <c r="C33" s="394">
        <v>3549916</v>
      </c>
      <c r="D33" s="394">
        <v>3066621</v>
      </c>
      <c r="E33" s="395">
        <v>3023262</v>
      </c>
    </row>
    <row r="34" spans="1:5" ht="35.25" customHeight="1">
      <c r="A34" s="400" t="s">
        <v>211</v>
      </c>
      <c r="B34" s="393" t="s">
        <v>212</v>
      </c>
      <c r="C34" s="394">
        <v>3549916</v>
      </c>
      <c r="D34" s="394">
        <v>3066621</v>
      </c>
      <c r="E34" s="394">
        <v>3023262</v>
      </c>
    </row>
    <row r="35" spans="1:5" ht="27" customHeight="1">
      <c r="A35" s="400" t="s">
        <v>213</v>
      </c>
      <c r="B35" s="401" t="s">
        <v>214</v>
      </c>
      <c r="C35" s="394">
        <f t="shared" ref="C35" si="1">C36</f>
        <v>3549916</v>
      </c>
      <c r="D35" s="394">
        <v>3066621</v>
      </c>
      <c r="E35" s="395">
        <v>3023262</v>
      </c>
    </row>
    <row r="36" spans="1:5" ht="27" customHeight="1">
      <c r="A36" s="392" t="s">
        <v>215</v>
      </c>
      <c r="B36" s="393" t="s">
        <v>216</v>
      </c>
      <c r="C36" s="394">
        <v>3549916</v>
      </c>
      <c r="D36" s="394">
        <v>3066621</v>
      </c>
      <c r="E36" s="395">
        <v>3023262</v>
      </c>
    </row>
    <row r="37" spans="1:5" ht="34.5" customHeight="1">
      <c r="A37" s="400" t="s">
        <v>217</v>
      </c>
      <c r="B37" s="401" t="s">
        <v>218</v>
      </c>
      <c r="C37" s="394">
        <v>3549916</v>
      </c>
      <c r="D37" s="394">
        <v>3066621</v>
      </c>
      <c r="E37" s="395">
        <v>3023262</v>
      </c>
    </row>
    <row r="38" spans="1:5" ht="31.5" customHeight="1" thickBot="1">
      <c r="A38" s="404" t="s">
        <v>219</v>
      </c>
      <c r="B38" s="405" t="s">
        <v>220</v>
      </c>
      <c r="C38" s="406">
        <v>3549916</v>
      </c>
      <c r="D38" s="406">
        <v>3066621</v>
      </c>
      <c r="E38" s="407">
        <v>3023262</v>
      </c>
    </row>
  </sheetData>
  <mergeCells count="4">
    <mergeCell ref="C3:E3"/>
    <mergeCell ref="A6:E6"/>
    <mergeCell ref="A7:E7"/>
    <mergeCell ref="A8:E8"/>
  </mergeCells>
  <pageMargins left="0.19685039370078741" right="0.19685039370078741" top="0.23622047244094491" bottom="0.19685039370078741" header="0.15748031496062992" footer="0.19685039370078741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1"/>
  <sheetViews>
    <sheetView showGridLines="0" tabSelected="1" topLeftCell="M85" zoomScale="80" zoomScaleNormal="80" workbookViewId="0">
      <selection activeCell="U20" sqref="U20"/>
    </sheetView>
  </sheetViews>
  <sheetFormatPr defaultColWidth="9.140625" defaultRowHeight="12.75"/>
  <cols>
    <col min="1" max="1" width="0.5703125" style="1" customWidth="1"/>
    <col min="2" max="12" width="0" style="1" hidden="1" customWidth="1"/>
    <col min="13" max="13" width="53.5703125" style="1" customWidth="1"/>
    <col min="14" max="14" width="7.140625" style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7109375" style="1" customWidth="1"/>
    <col min="23" max="23" width="0" style="1" hidden="1" customWidth="1"/>
    <col min="24" max="24" width="15.140625" style="1" customWidth="1"/>
    <col min="25" max="25" width="14.7109375" style="1" customWidth="1"/>
    <col min="26" max="26" width="15.85546875" style="1" customWidth="1"/>
    <col min="27" max="27" width="2" style="1" customWidth="1"/>
    <col min="28" max="28" width="1.140625" style="1" customWidth="1"/>
    <col min="29" max="256" width="9.140625" style="1" customWidth="1"/>
    <col min="257" max="16384" width="9.140625" style="1"/>
  </cols>
  <sheetData>
    <row r="1" spans="1:28" ht="12.75" customHeight="1">
      <c r="A1" s="85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3"/>
      <c r="Z1" s="2"/>
      <c r="AA1" s="3"/>
      <c r="AB1" s="2"/>
    </row>
    <row r="2" spans="1:28" ht="12.75" customHeight="1">
      <c r="A2" s="85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6" t="s">
        <v>597</v>
      </c>
      <c r="W2" s="84"/>
      <c r="X2" s="2"/>
      <c r="Y2" s="83"/>
      <c r="Z2" s="2"/>
      <c r="AA2" s="3"/>
      <c r="AB2" s="2"/>
    </row>
    <row r="3" spans="1:28" ht="12.75" customHeight="1">
      <c r="A3" s="8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6" t="s">
        <v>147</v>
      </c>
      <c r="W3" s="84"/>
      <c r="X3" s="2"/>
      <c r="Y3" s="83"/>
      <c r="Z3" s="2"/>
      <c r="AA3" s="3"/>
      <c r="AB3" s="2"/>
    </row>
    <row r="4" spans="1:28" ht="12.75" customHeight="1">
      <c r="A4" s="85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6" t="s">
        <v>146</v>
      </c>
      <c r="W4" s="84"/>
      <c r="X4" s="2"/>
      <c r="Y4" s="83"/>
      <c r="Z4" s="3"/>
      <c r="AA4" s="3"/>
      <c r="AB4" s="2"/>
    </row>
    <row r="5" spans="1:28" ht="12.75" customHeigh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4"/>
      <c r="O5" s="4"/>
      <c r="P5" s="2"/>
      <c r="Q5" s="87"/>
      <c r="R5" s="89"/>
      <c r="S5" s="87"/>
      <c r="T5" s="87"/>
      <c r="U5" s="87"/>
      <c r="V5" s="86" t="s">
        <v>542</v>
      </c>
      <c r="W5" s="88"/>
      <c r="X5" s="2"/>
      <c r="Y5" s="87"/>
      <c r="Z5" s="81"/>
      <c r="AA5" s="3"/>
      <c r="AB5" s="2"/>
    </row>
    <row r="6" spans="1:28" ht="12.75" customHeight="1">
      <c r="A6" s="85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6" t="s">
        <v>632</v>
      </c>
      <c r="W6" s="84"/>
      <c r="X6" s="2"/>
      <c r="Y6" s="83"/>
      <c r="Z6" s="2"/>
      <c r="AA6" s="3"/>
      <c r="AB6" s="2"/>
    </row>
    <row r="7" spans="1:28" ht="12.75" customHeight="1">
      <c r="A7" s="85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3"/>
      <c r="Z7" s="3"/>
      <c r="AA7" s="3"/>
      <c r="AB7" s="2"/>
    </row>
    <row r="8" spans="1:28" ht="12.75" customHeight="1">
      <c r="A8" s="78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3"/>
      <c r="AB8" s="2"/>
    </row>
    <row r="9" spans="1:28" ht="12.75" customHeight="1">
      <c r="A9" s="82" t="s">
        <v>145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1"/>
      <c r="AA9" s="3"/>
      <c r="AB9" s="2"/>
    </row>
    <row r="10" spans="1:28" ht="12.75" customHeight="1">
      <c r="A10" s="82" t="s">
        <v>605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7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3"/>
      <c r="AB10" s="2"/>
    </row>
    <row r="11" spans="1:28" ht="12.75" customHeight="1">
      <c r="A11" s="80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3"/>
      <c r="AB11" s="2"/>
    </row>
    <row r="12" spans="1:28" ht="12.75" customHeight="1" thickBot="1">
      <c r="A12" s="78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5"/>
      <c r="Z12" s="7" t="s">
        <v>144</v>
      </c>
      <c r="AA12" s="3"/>
      <c r="AB12" s="2"/>
    </row>
    <row r="13" spans="1:28" ht="43.5" customHeight="1" thickBot="1">
      <c r="A13" s="6"/>
      <c r="B13" s="130"/>
      <c r="C13" s="74"/>
      <c r="D13" s="74"/>
      <c r="E13" s="74"/>
      <c r="F13" s="74"/>
      <c r="G13" s="74"/>
      <c r="H13" s="74"/>
      <c r="I13" s="74"/>
      <c r="J13" s="74"/>
      <c r="K13" s="74"/>
      <c r="L13" s="73"/>
      <c r="M13" s="68" t="s">
        <v>143</v>
      </c>
      <c r="N13" s="70" t="s">
        <v>142</v>
      </c>
      <c r="O13" s="69" t="s">
        <v>141</v>
      </c>
      <c r="P13" s="69" t="s">
        <v>140</v>
      </c>
      <c r="Q13" s="72" t="s">
        <v>139</v>
      </c>
      <c r="R13" s="556" t="s">
        <v>138</v>
      </c>
      <c r="S13" s="556"/>
      <c r="T13" s="556"/>
      <c r="U13" s="556"/>
      <c r="V13" s="70" t="s">
        <v>137</v>
      </c>
      <c r="W13" s="69" t="s">
        <v>136</v>
      </c>
      <c r="X13" s="69" t="s">
        <v>135</v>
      </c>
      <c r="Y13" s="518" t="s">
        <v>148</v>
      </c>
      <c r="Z13" s="67" t="s">
        <v>606</v>
      </c>
      <c r="AA13" s="66"/>
      <c r="AB13" s="3"/>
    </row>
    <row r="14" spans="1:28" ht="12" customHeight="1">
      <c r="A14" s="58"/>
      <c r="B14" s="131"/>
      <c r="C14" s="65"/>
      <c r="D14" s="64"/>
      <c r="E14" s="63"/>
      <c r="F14" s="63"/>
      <c r="G14" s="63"/>
      <c r="H14" s="63"/>
      <c r="I14" s="63"/>
      <c r="J14" s="63"/>
      <c r="K14" s="63"/>
      <c r="L14" s="62"/>
      <c r="M14" s="59">
        <v>1</v>
      </c>
      <c r="N14" s="59">
        <v>2</v>
      </c>
      <c r="O14" s="59">
        <v>3</v>
      </c>
      <c r="P14" s="59">
        <v>4</v>
      </c>
      <c r="Q14" s="61">
        <v>5</v>
      </c>
      <c r="R14" s="557">
        <v>5</v>
      </c>
      <c r="S14" s="557"/>
      <c r="T14" s="557"/>
      <c r="U14" s="557"/>
      <c r="V14" s="60">
        <v>6</v>
      </c>
      <c r="W14" s="59">
        <v>7</v>
      </c>
      <c r="X14" s="59">
        <v>7</v>
      </c>
      <c r="Y14" s="59">
        <v>8</v>
      </c>
      <c r="Z14" s="59">
        <v>9</v>
      </c>
      <c r="AA14" s="58"/>
      <c r="AB14" s="3"/>
    </row>
    <row r="15" spans="1:28" ht="51.75" customHeight="1">
      <c r="A15" s="22"/>
      <c r="B15" s="21"/>
      <c r="C15" s="558" t="s">
        <v>134</v>
      </c>
      <c r="D15" s="559"/>
      <c r="E15" s="559"/>
      <c r="F15" s="559"/>
      <c r="G15" s="559"/>
      <c r="H15" s="559"/>
      <c r="I15" s="559"/>
      <c r="J15" s="559"/>
      <c r="K15" s="559"/>
      <c r="L15" s="559"/>
      <c r="M15" s="560"/>
      <c r="N15" s="57">
        <v>47</v>
      </c>
      <c r="O15" s="56" t="s">
        <v>1</v>
      </c>
      <c r="P15" s="55" t="s">
        <v>1</v>
      </c>
      <c r="Q15" s="13" t="s">
        <v>1</v>
      </c>
      <c r="R15" s="53" t="s">
        <v>1</v>
      </c>
      <c r="S15" s="54" t="s">
        <v>1</v>
      </c>
      <c r="T15" s="53" t="s">
        <v>1</v>
      </c>
      <c r="U15" s="52" t="s">
        <v>1</v>
      </c>
      <c r="V15" s="51" t="s">
        <v>1</v>
      </c>
      <c r="W15" s="8"/>
      <c r="X15" s="142"/>
      <c r="Y15" s="142"/>
      <c r="Z15" s="143"/>
      <c r="AA15" s="7"/>
      <c r="AB15" s="3"/>
    </row>
    <row r="16" spans="1:28" ht="23.25" customHeight="1">
      <c r="A16" s="22"/>
      <c r="B16" s="21"/>
      <c r="C16" s="132"/>
      <c r="D16" s="561" t="s">
        <v>133</v>
      </c>
      <c r="E16" s="562"/>
      <c r="F16" s="562"/>
      <c r="G16" s="562"/>
      <c r="H16" s="562"/>
      <c r="I16" s="562"/>
      <c r="J16" s="562"/>
      <c r="K16" s="562"/>
      <c r="L16" s="562"/>
      <c r="M16" s="563"/>
      <c r="N16" s="50">
        <v>47</v>
      </c>
      <c r="O16" s="49">
        <v>1</v>
      </c>
      <c r="P16" s="48" t="s">
        <v>1</v>
      </c>
      <c r="Q16" s="13" t="s">
        <v>1</v>
      </c>
      <c r="R16" s="46" t="s">
        <v>1</v>
      </c>
      <c r="S16" s="47" t="s">
        <v>1</v>
      </c>
      <c r="T16" s="46" t="s">
        <v>1</v>
      </c>
      <c r="U16" s="45" t="s">
        <v>1</v>
      </c>
      <c r="V16" s="44" t="s">
        <v>1</v>
      </c>
      <c r="W16" s="8"/>
      <c r="X16" s="144">
        <f>X17+X21+X27</f>
        <v>1898700.25</v>
      </c>
      <c r="Y16" s="144">
        <f>Y17+Y21+Y27</f>
        <v>1425525.3399999999</v>
      </c>
      <c r="Z16" s="145">
        <f>Z17+Z21+Z27</f>
        <v>1333357.23</v>
      </c>
      <c r="AA16" s="7"/>
      <c r="AB16" s="3"/>
    </row>
    <row r="17" spans="1:28" ht="43.5" customHeight="1">
      <c r="A17" s="22"/>
      <c r="B17" s="21"/>
      <c r="C17" s="133"/>
      <c r="D17" s="31"/>
      <c r="E17" s="566" t="s">
        <v>132</v>
      </c>
      <c r="F17" s="567"/>
      <c r="G17" s="567"/>
      <c r="H17" s="567"/>
      <c r="I17" s="567"/>
      <c r="J17" s="567"/>
      <c r="K17" s="567"/>
      <c r="L17" s="567"/>
      <c r="M17" s="568"/>
      <c r="N17" s="95">
        <v>47</v>
      </c>
      <c r="O17" s="96">
        <v>1</v>
      </c>
      <c r="P17" s="97">
        <v>2</v>
      </c>
      <c r="Q17" s="98" t="s">
        <v>1</v>
      </c>
      <c r="R17" s="99" t="s">
        <v>1</v>
      </c>
      <c r="S17" s="100" t="s">
        <v>1</v>
      </c>
      <c r="T17" s="99" t="s">
        <v>1</v>
      </c>
      <c r="U17" s="101" t="s">
        <v>1</v>
      </c>
      <c r="V17" s="102" t="s">
        <v>1</v>
      </c>
      <c r="W17" s="103"/>
      <c r="X17" s="146">
        <f>X18</f>
        <v>491000</v>
      </c>
      <c r="Y17" s="146">
        <f t="shared" ref="Y17:Z19" si="0">Y18</f>
        <v>400000</v>
      </c>
      <c r="Z17" s="147">
        <f t="shared" si="0"/>
        <v>400000</v>
      </c>
      <c r="AA17" s="7"/>
      <c r="AB17" s="3"/>
    </row>
    <row r="18" spans="1:28" ht="29.25" customHeight="1">
      <c r="A18" s="22"/>
      <c r="B18" s="21"/>
      <c r="C18" s="133"/>
      <c r="D18" s="20"/>
      <c r="E18" s="30"/>
      <c r="F18" s="569" t="s">
        <v>108</v>
      </c>
      <c r="G18" s="569"/>
      <c r="H18" s="569"/>
      <c r="I18" s="570"/>
      <c r="J18" s="570"/>
      <c r="K18" s="570"/>
      <c r="L18" s="570"/>
      <c r="M18" s="571"/>
      <c r="N18" s="29">
        <v>47</v>
      </c>
      <c r="O18" s="28">
        <v>1</v>
      </c>
      <c r="P18" s="27">
        <v>2</v>
      </c>
      <c r="Q18" s="13" t="s">
        <v>107</v>
      </c>
      <c r="R18" s="25" t="s">
        <v>104</v>
      </c>
      <c r="S18" s="26" t="s">
        <v>5</v>
      </c>
      <c r="T18" s="25" t="s">
        <v>4</v>
      </c>
      <c r="U18" s="24" t="s">
        <v>3</v>
      </c>
      <c r="V18" s="23" t="s">
        <v>1</v>
      </c>
      <c r="W18" s="8"/>
      <c r="X18" s="148">
        <f>X19</f>
        <v>491000</v>
      </c>
      <c r="Y18" s="148">
        <f t="shared" si="0"/>
        <v>400000</v>
      </c>
      <c r="Z18" s="149">
        <f t="shared" si="0"/>
        <v>400000</v>
      </c>
      <c r="AA18" s="7"/>
      <c r="AB18" s="3"/>
    </row>
    <row r="19" spans="1:28" ht="29.25" customHeight="1">
      <c r="A19" s="22"/>
      <c r="B19" s="21"/>
      <c r="C19" s="133"/>
      <c r="D19" s="20"/>
      <c r="E19" s="19"/>
      <c r="F19" s="17"/>
      <c r="G19" s="17"/>
      <c r="H19" s="17"/>
      <c r="I19" s="569" t="s">
        <v>131</v>
      </c>
      <c r="J19" s="570"/>
      <c r="K19" s="570"/>
      <c r="L19" s="570"/>
      <c r="M19" s="571"/>
      <c r="N19" s="29">
        <v>47</v>
      </c>
      <c r="O19" s="28">
        <v>1</v>
      </c>
      <c r="P19" s="27">
        <v>2</v>
      </c>
      <c r="Q19" s="13" t="s">
        <v>130</v>
      </c>
      <c r="R19" s="25" t="s">
        <v>104</v>
      </c>
      <c r="S19" s="26" t="s">
        <v>5</v>
      </c>
      <c r="T19" s="25" t="s">
        <v>4</v>
      </c>
      <c r="U19" s="24" t="s">
        <v>129</v>
      </c>
      <c r="V19" s="23" t="s">
        <v>1</v>
      </c>
      <c r="W19" s="8"/>
      <c r="X19" s="148">
        <f>X20</f>
        <v>491000</v>
      </c>
      <c r="Y19" s="148">
        <f t="shared" si="0"/>
        <v>400000</v>
      </c>
      <c r="Z19" s="149">
        <f t="shared" si="0"/>
        <v>400000</v>
      </c>
      <c r="AA19" s="7"/>
      <c r="AB19" s="3"/>
    </row>
    <row r="20" spans="1:28" ht="29.25" customHeight="1">
      <c r="A20" s="22"/>
      <c r="B20" s="21"/>
      <c r="C20" s="133"/>
      <c r="D20" s="20"/>
      <c r="E20" s="38"/>
      <c r="F20" s="37"/>
      <c r="G20" s="37"/>
      <c r="H20" s="37"/>
      <c r="I20" s="36"/>
      <c r="J20" s="574" t="s">
        <v>116</v>
      </c>
      <c r="K20" s="574"/>
      <c r="L20" s="574"/>
      <c r="M20" s="575"/>
      <c r="N20" s="16">
        <v>47</v>
      </c>
      <c r="O20" s="15">
        <v>1</v>
      </c>
      <c r="P20" s="14">
        <v>2</v>
      </c>
      <c r="Q20" s="13" t="s">
        <v>130</v>
      </c>
      <c r="R20" s="11" t="s">
        <v>104</v>
      </c>
      <c r="S20" s="12" t="s">
        <v>5</v>
      </c>
      <c r="T20" s="11" t="s">
        <v>4</v>
      </c>
      <c r="U20" s="10" t="s">
        <v>129</v>
      </c>
      <c r="V20" s="9" t="s">
        <v>115</v>
      </c>
      <c r="W20" s="8"/>
      <c r="X20" s="150">
        <v>491000</v>
      </c>
      <c r="Y20" s="150">
        <v>400000</v>
      </c>
      <c r="Z20" s="151">
        <v>400000</v>
      </c>
      <c r="AA20" s="7"/>
      <c r="AB20" s="3"/>
    </row>
    <row r="21" spans="1:28" ht="57.75" customHeight="1">
      <c r="A21" s="22"/>
      <c r="B21" s="21"/>
      <c r="C21" s="133"/>
      <c r="D21" s="20"/>
      <c r="E21" s="566" t="s">
        <v>128</v>
      </c>
      <c r="F21" s="567"/>
      <c r="G21" s="567"/>
      <c r="H21" s="567"/>
      <c r="I21" s="567"/>
      <c r="J21" s="576"/>
      <c r="K21" s="576"/>
      <c r="L21" s="576"/>
      <c r="M21" s="577"/>
      <c r="N21" s="104">
        <v>47</v>
      </c>
      <c r="O21" s="105">
        <v>1</v>
      </c>
      <c r="P21" s="106">
        <v>4</v>
      </c>
      <c r="Q21" s="98" t="s">
        <v>1</v>
      </c>
      <c r="R21" s="134" t="s">
        <v>1</v>
      </c>
      <c r="S21" s="135" t="s">
        <v>1</v>
      </c>
      <c r="T21" s="134" t="s">
        <v>1</v>
      </c>
      <c r="U21" s="136" t="s">
        <v>1</v>
      </c>
      <c r="V21" s="107" t="s">
        <v>1</v>
      </c>
      <c r="W21" s="103"/>
      <c r="X21" s="146">
        <f>X22</f>
        <v>1407040.25</v>
      </c>
      <c r="Y21" s="146">
        <f>Y22</f>
        <v>1025525.34</v>
      </c>
      <c r="Z21" s="147">
        <f t="shared" ref="Y21:Z23" si="1">Z22</f>
        <v>933357.23</v>
      </c>
      <c r="AA21" s="7"/>
      <c r="AB21" s="3"/>
    </row>
    <row r="22" spans="1:28" ht="57.75" customHeight="1">
      <c r="A22" s="22"/>
      <c r="B22" s="21"/>
      <c r="C22" s="133"/>
      <c r="D22" s="20"/>
      <c r="E22" s="30"/>
      <c r="F22" s="569" t="s">
        <v>543</v>
      </c>
      <c r="G22" s="569"/>
      <c r="H22" s="570"/>
      <c r="I22" s="570"/>
      <c r="J22" s="570"/>
      <c r="K22" s="570"/>
      <c r="L22" s="570"/>
      <c r="M22" s="571"/>
      <c r="N22" s="29">
        <v>47</v>
      </c>
      <c r="O22" s="28">
        <v>1</v>
      </c>
      <c r="P22" s="27">
        <v>4</v>
      </c>
      <c r="Q22" s="13" t="s">
        <v>120</v>
      </c>
      <c r="R22" s="25" t="s">
        <v>113</v>
      </c>
      <c r="S22" s="26" t="s">
        <v>5</v>
      </c>
      <c r="T22" s="25" t="s">
        <v>4</v>
      </c>
      <c r="U22" s="24" t="s">
        <v>3</v>
      </c>
      <c r="V22" s="23" t="s">
        <v>1</v>
      </c>
      <c r="W22" s="8"/>
      <c r="X22" s="148">
        <f>X23</f>
        <v>1407040.25</v>
      </c>
      <c r="Y22" s="148">
        <f t="shared" si="1"/>
        <v>1025525.34</v>
      </c>
      <c r="Z22" s="149">
        <f t="shared" si="1"/>
        <v>933357.23</v>
      </c>
      <c r="AA22" s="7"/>
      <c r="AB22" s="3"/>
    </row>
    <row r="23" spans="1:28" ht="29.25" customHeight="1">
      <c r="A23" s="22"/>
      <c r="B23" s="21"/>
      <c r="C23" s="133"/>
      <c r="D23" s="20"/>
      <c r="E23" s="19"/>
      <c r="F23" s="17"/>
      <c r="G23" s="17"/>
      <c r="H23" s="569" t="s">
        <v>127</v>
      </c>
      <c r="I23" s="570"/>
      <c r="J23" s="570"/>
      <c r="K23" s="570"/>
      <c r="L23" s="570"/>
      <c r="M23" s="571"/>
      <c r="N23" s="29">
        <v>47</v>
      </c>
      <c r="O23" s="28">
        <v>1</v>
      </c>
      <c r="P23" s="27">
        <v>4</v>
      </c>
      <c r="Q23" s="13" t="s">
        <v>126</v>
      </c>
      <c r="R23" s="25" t="s">
        <v>113</v>
      </c>
      <c r="S23" s="26" t="s">
        <v>5</v>
      </c>
      <c r="T23" s="25" t="s">
        <v>7</v>
      </c>
      <c r="U23" s="24" t="s">
        <v>3</v>
      </c>
      <c r="V23" s="23" t="s">
        <v>1</v>
      </c>
      <c r="W23" s="8"/>
      <c r="X23" s="148">
        <f>X24</f>
        <v>1407040.25</v>
      </c>
      <c r="Y23" s="148">
        <f t="shared" si="1"/>
        <v>1025525.34</v>
      </c>
      <c r="Z23" s="149">
        <f t="shared" si="1"/>
        <v>933357.23</v>
      </c>
      <c r="AA23" s="7"/>
      <c r="AB23" s="3"/>
    </row>
    <row r="24" spans="1:28" ht="23.25" customHeight="1">
      <c r="A24" s="22"/>
      <c r="B24" s="21"/>
      <c r="C24" s="133"/>
      <c r="D24" s="20"/>
      <c r="E24" s="19"/>
      <c r="F24" s="18"/>
      <c r="G24" s="18"/>
      <c r="H24" s="17"/>
      <c r="I24" s="569" t="s">
        <v>125</v>
      </c>
      <c r="J24" s="570"/>
      <c r="K24" s="570"/>
      <c r="L24" s="570"/>
      <c r="M24" s="571"/>
      <c r="N24" s="29">
        <v>47</v>
      </c>
      <c r="O24" s="28">
        <v>1</v>
      </c>
      <c r="P24" s="27">
        <v>4</v>
      </c>
      <c r="Q24" s="13" t="s">
        <v>124</v>
      </c>
      <c r="R24" s="25" t="s">
        <v>113</v>
      </c>
      <c r="S24" s="26" t="s">
        <v>5</v>
      </c>
      <c r="T24" s="25" t="s">
        <v>7</v>
      </c>
      <c r="U24" s="24" t="s">
        <v>123</v>
      </c>
      <c r="V24" s="23" t="s">
        <v>1</v>
      </c>
      <c r="W24" s="8"/>
      <c r="X24" s="148">
        <f>X25+X26</f>
        <v>1407040.25</v>
      </c>
      <c r="Y24" s="148">
        <f>Y25+Y26</f>
        <v>1025525.34</v>
      </c>
      <c r="Z24" s="149">
        <f>Z25+Z26</f>
        <v>933357.23</v>
      </c>
      <c r="AA24" s="7"/>
      <c r="AB24" s="3"/>
    </row>
    <row r="25" spans="1:28" ht="29.25" customHeight="1">
      <c r="A25" s="22"/>
      <c r="B25" s="21"/>
      <c r="C25" s="133"/>
      <c r="D25" s="20"/>
      <c r="E25" s="19"/>
      <c r="F25" s="18"/>
      <c r="G25" s="18"/>
      <c r="H25" s="18"/>
      <c r="I25" s="17"/>
      <c r="J25" s="572" t="s">
        <v>116</v>
      </c>
      <c r="K25" s="572"/>
      <c r="L25" s="572"/>
      <c r="M25" s="573"/>
      <c r="N25" s="29">
        <v>47</v>
      </c>
      <c r="O25" s="28">
        <v>1</v>
      </c>
      <c r="P25" s="27">
        <v>4</v>
      </c>
      <c r="Q25" s="13" t="s">
        <v>124</v>
      </c>
      <c r="R25" s="25" t="s">
        <v>113</v>
      </c>
      <c r="S25" s="26" t="s">
        <v>5</v>
      </c>
      <c r="T25" s="25" t="s">
        <v>7</v>
      </c>
      <c r="U25" s="24" t="s">
        <v>123</v>
      </c>
      <c r="V25" s="23" t="s">
        <v>115</v>
      </c>
      <c r="W25" s="8"/>
      <c r="X25" s="152">
        <v>1042000</v>
      </c>
      <c r="Y25" s="152">
        <v>900000</v>
      </c>
      <c r="Z25" s="153">
        <v>822100</v>
      </c>
      <c r="AA25" s="7"/>
      <c r="AB25" s="3"/>
    </row>
    <row r="26" spans="1:28" ht="51.75" customHeight="1">
      <c r="A26" s="22"/>
      <c r="B26" s="21"/>
      <c r="C26" s="133"/>
      <c r="D26" s="509"/>
      <c r="E26" s="38"/>
      <c r="F26" s="505"/>
      <c r="G26" s="505"/>
      <c r="H26" s="505"/>
      <c r="I26" s="506"/>
      <c r="J26" s="507"/>
      <c r="K26" s="507"/>
      <c r="L26" s="507"/>
      <c r="M26" s="508" t="s">
        <v>48</v>
      </c>
      <c r="N26" s="29">
        <v>47</v>
      </c>
      <c r="O26" s="28">
        <v>1</v>
      </c>
      <c r="P26" s="27">
        <v>4</v>
      </c>
      <c r="Q26" s="13"/>
      <c r="R26" s="25">
        <v>86</v>
      </c>
      <c r="S26" s="26">
        <v>0</v>
      </c>
      <c r="T26" s="25">
        <v>1</v>
      </c>
      <c r="U26" s="24">
        <v>10002</v>
      </c>
      <c r="V26" s="23">
        <v>240</v>
      </c>
      <c r="W26" s="8"/>
      <c r="X26" s="152">
        <v>365040.25</v>
      </c>
      <c r="Y26" s="152">
        <v>125525.34</v>
      </c>
      <c r="Z26" s="153">
        <v>111257.23</v>
      </c>
      <c r="AA26" s="7"/>
      <c r="AB26" s="3"/>
    </row>
    <row r="27" spans="1:28" ht="29.25" customHeight="1">
      <c r="A27" s="22"/>
      <c r="B27" s="21"/>
      <c r="C27" s="133"/>
      <c r="D27" s="509"/>
      <c r="E27" s="38"/>
      <c r="F27" s="505"/>
      <c r="G27" s="505"/>
      <c r="H27" s="505"/>
      <c r="I27" s="506"/>
      <c r="J27" s="507"/>
      <c r="K27" s="507"/>
      <c r="L27" s="507"/>
      <c r="M27" s="508" t="s">
        <v>108</v>
      </c>
      <c r="N27" s="29">
        <v>47</v>
      </c>
      <c r="O27" s="28">
        <v>1</v>
      </c>
      <c r="P27" s="27">
        <v>13</v>
      </c>
      <c r="Q27" s="13"/>
      <c r="R27" s="25">
        <v>75</v>
      </c>
      <c r="S27" s="26">
        <v>0</v>
      </c>
      <c r="T27" s="25">
        <v>0</v>
      </c>
      <c r="U27" s="24">
        <v>0</v>
      </c>
      <c r="V27" s="23"/>
      <c r="W27" s="8"/>
      <c r="X27" s="152">
        <v>660</v>
      </c>
      <c r="Y27" s="152">
        <v>0</v>
      </c>
      <c r="Z27" s="153">
        <v>0</v>
      </c>
      <c r="AA27" s="7"/>
      <c r="AB27" s="3"/>
    </row>
    <row r="28" spans="1:28" ht="29.25" customHeight="1">
      <c r="A28" s="22"/>
      <c r="B28" s="21"/>
      <c r="C28" s="133"/>
      <c r="D28" s="509"/>
      <c r="E28" s="38"/>
      <c r="F28" s="505"/>
      <c r="G28" s="505"/>
      <c r="H28" s="505"/>
      <c r="I28" s="506"/>
      <c r="J28" s="507"/>
      <c r="K28" s="507"/>
      <c r="L28" s="507"/>
      <c r="M28" s="508" t="s">
        <v>602</v>
      </c>
      <c r="N28" s="29">
        <v>47</v>
      </c>
      <c r="O28" s="28">
        <v>1</v>
      </c>
      <c r="P28" s="27">
        <v>13</v>
      </c>
      <c r="Q28" s="13"/>
      <c r="R28" s="25">
        <v>75</v>
      </c>
      <c r="S28" s="26">
        <v>0</v>
      </c>
      <c r="T28" s="25">
        <v>0</v>
      </c>
      <c r="U28" s="24">
        <v>90004</v>
      </c>
      <c r="V28" s="23"/>
      <c r="W28" s="8"/>
      <c r="X28" s="152">
        <v>660</v>
      </c>
      <c r="Y28" s="152">
        <v>0</v>
      </c>
      <c r="Z28" s="153">
        <v>0</v>
      </c>
      <c r="AA28" s="7"/>
      <c r="AB28" s="3"/>
    </row>
    <row r="29" spans="1:28" ht="29.25" customHeight="1">
      <c r="A29" s="22"/>
      <c r="B29" s="21"/>
      <c r="C29" s="133"/>
      <c r="D29" s="509"/>
      <c r="E29" s="38"/>
      <c r="F29" s="505"/>
      <c r="G29" s="505"/>
      <c r="H29" s="505"/>
      <c r="I29" s="506"/>
      <c r="J29" s="507"/>
      <c r="K29" s="507"/>
      <c r="L29" s="507"/>
      <c r="M29" s="508" t="s">
        <v>603</v>
      </c>
      <c r="N29" s="29">
        <v>47</v>
      </c>
      <c r="O29" s="28">
        <v>1</v>
      </c>
      <c r="P29" s="27">
        <v>13</v>
      </c>
      <c r="Q29" s="13"/>
      <c r="R29" s="25">
        <v>75</v>
      </c>
      <c r="S29" s="26">
        <v>0</v>
      </c>
      <c r="T29" s="25">
        <v>0</v>
      </c>
      <c r="U29" s="24">
        <v>90004</v>
      </c>
      <c r="V29" s="23">
        <v>850</v>
      </c>
      <c r="W29" s="8"/>
      <c r="X29" s="152">
        <v>660</v>
      </c>
      <c r="Y29" s="152">
        <v>0</v>
      </c>
      <c r="Z29" s="153">
        <v>0</v>
      </c>
      <c r="AA29" s="7"/>
      <c r="AB29" s="3"/>
    </row>
    <row r="30" spans="1:28" ht="17.25" customHeight="1">
      <c r="A30" s="22"/>
      <c r="B30" s="21"/>
      <c r="C30" s="133"/>
      <c r="D30" s="39"/>
      <c r="E30" s="38"/>
      <c r="F30" s="37"/>
      <c r="G30" s="37"/>
      <c r="H30" s="37"/>
      <c r="I30" s="37"/>
      <c r="J30" s="574"/>
      <c r="K30" s="574"/>
      <c r="L30" s="574"/>
      <c r="M30" s="575"/>
      <c r="N30" s="16"/>
      <c r="O30" s="15"/>
      <c r="P30" s="14"/>
      <c r="Q30" s="13"/>
      <c r="R30" s="11"/>
      <c r="S30" s="12"/>
      <c r="T30" s="11"/>
      <c r="U30" s="10"/>
      <c r="V30" s="9"/>
      <c r="W30" s="8"/>
      <c r="X30" s="150"/>
      <c r="Y30" s="150"/>
      <c r="Z30" s="151"/>
      <c r="AA30" s="7"/>
      <c r="AB30" s="3"/>
    </row>
    <row r="31" spans="1:28" ht="23.25" customHeight="1">
      <c r="A31" s="22"/>
      <c r="B31" s="21"/>
      <c r="C31" s="133"/>
      <c r="D31" s="561" t="s">
        <v>122</v>
      </c>
      <c r="E31" s="562"/>
      <c r="F31" s="562"/>
      <c r="G31" s="562"/>
      <c r="H31" s="562"/>
      <c r="I31" s="562"/>
      <c r="J31" s="564"/>
      <c r="K31" s="564"/>
      <c r="L31" s="564"/>
      <c r="M31" s="565"/>
      <c r="N31" s="35">
        <v>47</v>
      </c>
      <c r="O31" s="34">
        <v>2</v>
      </c>
      <c r="P31" s="33" t="s">
        <v>1</v>
      </c>
      <c r="Q31" s="13" t="s">
        <v>1</v>
      </c>
      <c r="R31" s="137" t="s">
        <v>1</v>
      </c>
      <c r="S31" s="138" t="s">
        <v>1</v>
      </c>
      <c r="T31" s="137" t="s">
        <v>1</v>
      </c>
      <c r="U31" s="139" t="s">
        <v>1</v>
      </c>
      <c r="V31" s="32" t="s">
        <v>1</v>
      </c>
      <c r="W31" s="8"/>
      <c r="X31" s="154">
        <f>X32</f>
        <v>74400</v>
      </c>
      <c r="Y31" s="154">
        <f>Y32</f>
        <v>75100</v>
      </c>
      <c r="Z31" s="155">
        <f>Z32</f>
        <v>77900</v>
      </c>
      <c r="AA31" s="7"/>
      <c r="AB31" s="3"/>
    </row>
    <row r="32" spans="1:28" ht="23.25" customHeight="1">
      <c r="A32" s="22"/>
      <c r="B32" s="21"/>
      <c r="C32" s="133"/>
      <c r="D32" s="31"/>
      <c r="E32" s="566" t="s">
        <v>121</v>
      </c>
      <c r="F32" s="567"/>
      <c r="G32" s="567"/>
      <c r="H32" s="567"/>
      <c r="I32" s="567"/>
      <c r="J32" s="567"/>
      <c r="K32" s="567"/>
      <c r="L32" s="567"/>
      <c r="M32" s="568"/>
      <c r="N32" s="95">
        <v>47</v>
      </c>
      <c r="O32" s="96">
        <v>2</v>
      </c>
      <c r="P32" s="97">
        <v>3</v>
      </c>
      <c r="Q32" s="98" t="s">
        <v>1</v>
      </c>
      <c r="R32" s="99" t="s">
        <v>1</v>
      </c>
      <c r="S32" s="100" t="s">
        <v>1</v>
      </c>
      <c r="T32" s="99" t="s">
        <v>1</v>
      </c>
      <c r="U32" s="101" t="s">
        <v>1</v>
      </c>
      <c r="V32" s="102" t="s">
        <v>1</v>
      </c>
      <c r="W32" s="103"/>
      <c r="X32" s="146">
        <f>X33</f>
        <v>74400</v>
      </c>
      <c r="Y32" s="146">
        <f t="shared" ref="Y32:Z34" si="2">Y33</f>
        <v>75100</v>
      </c>
      <c r="Z32" s="147">
        <f t="shared" si="2"/>
        <v>77900</v>
      </c>
      <c r="AA32" s="7"/>
      <c r="AB32" s="3"/>
    </row>
    <row r="33" spans="1:28" ht="57.75" customHeight="1">
      <c r="A33" s="22"/>
      <c r="B33" s="21"/>
      <c r="C33" s="133"/>
      <c r="D33" s="20"/>
      <c r="E33" s="30"/>
      <c r="F33" s="569" t="s">
        <v>544</v>
      </c>
      <c r="G33" s="569"/>
      <c r="H33" s="570"/>
      <c r="I33" s="570"/>
      <c r="J33" s="570"/>
      <c r="K33" s="570"/>
      <c r="L33" s="570"/>
      <c r="M33" s="571"/>
      <c r="N33" s="29">
        <v>47</v>
      </c>
      <c r="O33" s="28">
        <v>2</v>
      </c>
      <c r="P33" s="27">
        <v>3</v>
      </c>
      <c r="Q33" s="13" t="s">
        <v>120</v>
      </c>
      <c r="R33" s="25" t="s">
        <v>113</v>
      </c>
      <c r="S33" s="26" t="s">
        <v>5</v>
      </c>
      <c r="T33" s="25" t="s">
        <v>4</v>
      </c>
      <c r="U33" s="24" t="s">
        <v>3</v>
      </c>
      <c r="V33" s="23" t="s">
        <v>1</v>
      </c>
      <c r="W33" s="8"/>
      <c r="X33" s="148">
        <f>X34</f>
        <v>74400</v>
      </c>
      <c r="Y33" s="148">
        <f t="shared" si="2"/>
        <v>75100</v>
      </c>
      <c r="Z33" s="149">
        <f t="shared" si="2"/>
        <v>77900</v>
      </c>
      <c r="AA33" s="7"/>
      <c r="AB33" s="3"/>
    </row>
    <row r="34" spans="1:28" ht="43.5" customHeight="1">
      <c r="A34" s="22"/>
      <c r="B34" s="21"/>
      <c r="C34" s="133"/>
      <c r="D34" s="20"/>
      <c r="E34" s="19"/>
      <c r="F34" s="17"/>
      <c r="G34" s="17"/>
      <c r="H34" s="569" t="s">
        <v>119</v>
      </c>
      <c r="I34" s="570"/>
      <c r="J34" s="570"/>
      <c r="K34" s="570"/>
      <c r="L34" s="570"/>
      <c r="M34" s="571"/>
      <c r="N34" s="29">
        <v>47</v>
      </c>
      <c r="O34" s="28">
        <v>2</v>
      </c>
      <c r="P34" s="27">
        <v>3</v>
      </c>
      <c r="Q34" s="13" t="s">
        <v>118</v>
      </c>
      <c r="R34" s="25" t="s">
        <v>113</v>
      </c>
      <c r="S34" s="26" t="s">
        <v>5</v>
      </c>
      <c r="T34" s="25" t="s">
        <v>112</v>
      </c>
      <c r="U34" s="24" t="s">
        <v>3</v>
      </c>
      <c r="V34" s="23" t="s">
        <v>1</v>
      </c>
      <c r="W34" s="8"/>
      <c r="X34" s="148">
        <f>X35</f>
        <v>74400</v>
      </c>
      <c r="Y34" s="148">
        <f t="shared" si="2"/>
        <v>75100</v>
      </c>
      <c r="Z34" s="149">
        <f t="shared" si="2"/>
        <v>77900</v>
      </c>
      <c r="AA34" s="7"/>
      <c r="AB34" s="3"/>
    </row>
    <row r="35" spans="1:28" ht="43.5" customHeight="1">
      <c r="A35" s="22"/>
      <c r="B35" s="21"/>
      <c r="C35" s="133"/>
      <c r="D35" s="20"/>
      <c r="E35" s="19"/>
      <c r="F35" s="18"/>
      <c r="G35" s="18"/>
      <c r="H35" s="17"/>
      <c r="I35" s="569" t="s">
        <v>117</v>
      </c>
      <c r="J35" s="570"/>
      <c r="K35" s="570"/>
      <c r="L35" s="570"/>
      <c r="M35" s="571"/>
      <c r="N35" s="29">
        <v>47</v>
      </c>
      <c r="O35" s="28">
        <v>2</v>
      </c>
      <c r="P35" s="27">
        <v>3</v>
      </c>
      <c r="Q35" s="13" t="s">
        <v>114</v>
      </c>
      <c r="R35" s="25" t="s">
        <v>113</v>
      </c>
      <c r="S35" s="26" t="s">
        <v>5</v>
      </c>
      <c r="T35" s="25" t="s">
        <v>112</v>
      </c>
      <c r="U35" s="24" t="s">
        <v>111</v>
      </c>
      <c r="V35" s="23" t="s">
        <v>1</v>
      </c>
      <c r="W35" s="8"/>
      <c r="X35" s="148">
        <f>X36+X37</f>
        <v>74400</v>
      </c>
      <c r="Y35" s="148">
        <f t="shared" ref="Y35:Z35" si="3">Y36+Y37</f>
        <v>75100</v>
      </c>
      <c r="Z35" s="149">
        <f t="shared" si="3"/>
        <v>77900</v>
      </c>
      <c r="AA35" s="7"/>
      <c r="AB35" s="3"/>
    </row>
    <row r="36" spans="1:28" ht="29.25" customHeight="1">
      <c r="A36" s="22"/>
      <c r="B36" s="21"/>
      <c r="C36" s="133"/>
      <c r="D36" s="20"/>
      <c r="E36" s="19"/>
      <c r="F36" s="18"/>
      <c r="G36" s="18"/>
      <c r="H36" s="18"/>
      <c r="I36" s="17"/>
      <c r="J36" s="572" t="s">
        <v>116</v>
      </c>
      <c r="K36" s="572"/>
      <c r="L36" s="572"/>
      <c r="M36" s="573"/>
      <c r="N36" s="29">
        <v>47</v>
      </c>
      <c r="O36" s="28">
        <v>2</v>
      </c>
      <c r="P36" s="27">
        <v>3</v>
      </c>
      <c r="Q36" s="13" t="s">
        <v>114</v>
      </c>
      <c r="R36" s="25" t="s">
        <v>113</v>
      </c>
      <c r="S36" s="26" t="s">
        <v>5</v>
      </c>
      <c r="T36" s="25" t="s">
        <v>112</v>
      </c>
      <c r="U36" s="24" t="s">
        <v>111</v>
      </c>
      <c r="V36" s="23" t="s">
        <v>115</v>
      </c>
      <c r="W36" s="8"/>
      <c r="X36" s="152">
        <v>68000</v>
      </c>
      <c r="Y36" s="152">
        <v>68000</v>
      </c>
      <c r="Z36" s="153">
        <v>68000</v>
      </c>
      <c r="AA36" s="7"/>
      <c r="AB36" s="3"/>
    </row>
    <row r="37" spans="1:28" ht="43.5" customHeight="1">
      <c r="A37" s="22"/>
      <c r="B37" s="21"/>
      <c r="C37" s="133"/>
      <c r="D37" s="39"/>
      <c r="E37" s="38"/>
      <c r="F37" s="37"/>
      <c r="G37" s="37"/>
      <c r="H37" s="37"/>
      <c r="I37" s="37"/>
      <c r="J37" s="574" t="s">
        <v>48</v>
      </c>
      <c r="K37" s="574"/>
      <c r="L37" s="574"/>
      <c r="M37" s="575"/>
      <c r="N37" s="16">
        <v>47</v>
      </c>
      <c r="O37" s="15">
        <v>2</v>
      </c>
      <c r="P37" s="14">
        <v>3</v>
      </c>
      <c r="Q37" s="13" t="s">
        <v>114</v>
      </c>
      <c r="R37" s="11" t="s">
        <v>113</v>
      </c>
      <c r="S37" s="12" t="s">
        <v>5</v>
      </c>
      <c r="T37" s="11" t="s">
        <v>112</v>
      </c>
      <c r="U37" s="10" t="s">
        <v>111</v>
      </c>
      <c r="V37" s="9" t="s">
        <v>43</v>
      </c>
      <c r="W37" s="8"/>
      <c r="X37" s="150">
        <v>6400</v>
      </c>
      <c r="Y37" s="150">
        <v>7100</v>
      </c>
      <c r="Z37" s="151">
        <v>9900</v>
      </c>
      <c r="AA37" s="7"/>
      <c r="AB37" s="3"/>
    </row>
    <row r="38" spans="1:28" ht="29.25" customHeight="1">
      <c r="A38" s="22"/>
      <c r="B38" s="21"/>
      <c r="C38" s="133"/>
      <c r="D38" s="561" t="s">
        <v>110</v>
      </c>
      <c r="E38" s="562"/>
      <c r="F38" s="562"/>
      <c r="G38" s="562"/>
      <c r="H38" s="562"/>
      <c r="I38" s="562"/>
      <c r="J38" s="564"/>
      <c r="K38" s="564"/>
      <c r="L38" s="564"/>
      <c r="M38" s="565"/>
      <c r="N38" s="35">
        <v>47</v>
      </c>
      <c r="O38" s="34">
        <v>3</v>
      </c>
      <c r="P38" s="33" t="s">
        <v>1</v>
      </c>
      <c r="Q38" s="13" t="s">
        <v>1</v>
      </c>
      <c r="R38" s="137" t="s">
        <v>1</v>
      </c>
      <c r="S38" s="138" t="s">
        <v>1</v>
      </c>
      <c r="T38" s="137" t="s">
        <v>1</v>
      </c>
      <c r="U38" s="139" t="s">
        <v>1</v>
      </c>
      <c r="V38" s="32" t="s">
        <v>1</v>
      </c>
      <c r="W38" s="8"/>
      <c r="X38" s="154">
        <f>X39</f>
        <v>12500</v>
      </c>
      <c r="Y38" s="154">
        <f t="shared" ref="Y38:Z38" si="4">Y39</f>
        <v>12500</v>
      </c>
      <c r="Z38" s="155">
        <f t="shared" si="4"/>
        <v>12500</v>
      </c>
      <c r="AA38" s="7"/>
      <c r="AB38" s="3"/>
    </row>
    <row r="39" spans="1:28" ht="23.25" customHeight="1">
      <c r="A39" s="22"/>
      <c r="B39" s="21"/>
      <c r="C39" s="133"/>
      <c r="D39" s="31"/>
      <c r="E39" s="566" t="s">
        <v>109</v>
      </c>
      <c r="F39" s="567"/>
      <c r="G39" s="567"/>
      <c r="H39" s="567"/>
      <c r="I39" s="567"/>
      <c r="J39" s="567"/>
      <c r="K39" s="567"/>
      <c r="L39" s="567"/>
      <c r="M39" s="568"/>
      <c r="N39" s="95">
        <v>47</v>
      </c>
      <c r="O39" s="96">
        <v>3</v>
      </c>
      <c r="P39" s="97">
        <v>4</v>
      </c>
      <c r="Q39" s="98" t="s">
        <v>1</v>
      </c>
      <c r="R39" s="99" t="s">
        <v>1</v>
      </c>
      <c r="S39" s="100" t="s">
        <v>1</v>
      </c>
      <c r="T39" s="99" t="s">
        <v>1</v>
      </c>
      <c r="U39" s="101" t="s">
        <v>1</v>
      </c>
      <c r="V39" s="102" t="s">
        <v>1</v>
      </c>
      <c r="W39" s="103"/>
      <c r="X39" s="146">
        <f>X41</f>
        <v>12500</v>
      </c>
      <c r="Y39" s="146">
        <f t="shared" ref="Y39:Z39" si="5">Y41</f>
        <v>12500</v>
      </c>
      <c r="Z39" s="147">
        <f t="shared" si="5"/>
        <v>12500</v>
      </c>
      <c r="AA39" s="7"/>
      <c r="AB39" s="3"/>
    </row>
    <row r="40" spans="1:28" ht="29.25" customHeight="1">
      <c r="A40" s="22"/>
      <c r="B40" s="21"/>
      <c r="C40" s="133"/>
      <c r="D40" s="20"/>
      <c r="E40" s="30"/>
      <c r="F40" s="569" t="s">
        <v>108</v>
      </c>
      <c r="G40" s="569"/>
      <c r="H40" s="569"/>
      <c r="I40" s="570"/>
      <c r="J40" s="570"/>
      <c r="K40" s="570"/>
      <c r="L40" s="570"/>
      <c r="M40" s="571"/>
      <c r="N40" s="29">
        <v>47</v>
      </c>
      <c r="O40" s="28">
        <v>3</v>
      </c>
      <c r="P40" s="27">
        <v>4</v>
      </c>
      <c r="Q40" s="13" t="s">
        <v>107</v>
      </c>
      <c r="R40" s="25" t="s">
        <v>104</v>
      </c>
      <c r="S40" s="26" t="s">
        <v>5</v>
      </c>
      <c r="T40" s="25" t="s">
        <v>4</v>
      </c>
      <c r="U40" s="24" t="s">
        <v>3</v>
      </c>
      <c r="V40" s="23" t="s">
        <v>1</v>
      </c>
      <c r="W40" s="8"/>
      <c r="X40" s="148">
        <f>X41</f>
        <v>12500</v>
      </c>
      <c r="Y40" s="148">
        <f t="shared" ref="Y40:Z41" si="6">Y41</f>
        <v>12500</v>
      </c>
      <c r="Z40" s="149">
        <f t="shared" si="6"/>
        <v>12500</v>
      </c>
      <c r="AA40" s="7"/>
      <c r="AB40" s="3"/>
    </row>
    <row r="41" spans="1:28" ht="114.75" customHeight="1">
      <c r="A41" s="22"/>
      <c r="B41" s="21"/>
      <c r="C41" s="133"/>
      <c r="D41" s="20"/>
      <c r="E41" s="19"/>
      <c r="F41" s="17"/>
      <c r="G41" s="17"/>
      <c r="H41" s="17"/>
      <c r="I41" s="569" t="s">
        <v>106</v>
      </c>
      <c r="J41" s="570"/>
      <c r="K41" s="570"/>
      <c r="L41" s="570"/>
      <c r="M41" s="571"/>
      <c r="N41" s="29">
        <v>47</v>
      </c>
      <c r="O41" s="28">
        <v>3</v>
      </c>
      <c r="P41" s="27">
        <v>4</v>
      </c>
      <c r="Q41" s="13" t="s">
        <v>105</v>
      </c>
      <c r="R41" s="25" t="s">
        <v>104</v>
      </c>
      <c r="S41" s="26" t="s">
        <v>5</v>
      </c>
      <c r="T41" s="25" t="s">
        <v>4</v>
      </c>
      <c r="U41" s="24">
        <v>59302</v>
      </c>
      <c r="V41" s="23" t="s">
        <v>1</v>
      </c>
      <c r="W41" s="8"/>
      <c r="X41" s="148">
        <f>X42</f>
        <v>12500</v>
      </c>
      <c r="Y41" s="148">
        <f t="shared" si="6"/>
        <v>12500</v>
      </c>
      <c r="Z41" s="149">
        <f t="shared" si="6"/>
        <v>12500</v>
      </c>
      <c r="AA41" s="7"/>
      <c r="AB41" s="3"/>
    </row>
    <row r="42" spans="1:28" ht="43.5" customHeight="1">
      <c r="A42" s="22"/>
      <c r="B42" s="21"/>
      <c r="C42" s="133"/>
      <c r="D42" s="39"/>
      <c r="E42" s="38"/>
      <c r="F42" s="37"/>
      <c r="G42" s="37"/>
      <c r="H42" s="37"/>
      <c r="I42" s="36"/>
      <c r="J42" s="574" t="s">
        <v>48</v>
      </c>
      <c r="K42" s="574"/>
      <c r="L42" s="574"/>
      <c r="M42" s="575"/>
      <c r="N42" s="16">
        <v>47</v>
      </c>
      <c r="O42" s="15">
        <v>3</v>
      </c>
      <c r="P42" s="14">
        <v>4</v>
      </c>
      <c r="Q42" s="13" t="s">
        <v>105</v>
      </c>
      <c r="R42" s="11" t="s">
        <v>104</v>
      </c>
      <c r="S42" s="12" t="s">
        <v>5</v>
      </c>
      <c r="T42" s="11" t="s">
        <v>4</v>
      </c>
      <c r="U42" s="10">
        <v>59302</v>
      </c>
      <c r="V42" s="9" t="s">
        <v>43</v>
      </c>
      <c r="W42" s="8"/>
      <c r="X42" s="150">
        <v>12500</v>
      </c>
      <c r="Y42" s="150">
        <v>12500</v>
      </c>
      <c r="Z42" s="151">
        <v>12500</v>
      </c>
      <c r="AA42" s="7"/>
      <c r="AB42" s="3"/>
    </row>
    <row r="43" spans="1:28" ht="23.25" customHeight="1">
      <c r="A43" s="22"/>
      <c r="B43" s="21"/>
      <c r="C43" s="133"/>
      <c r="D43" s="561" t="s">
        <v>102</v>
      </c>
      <c r="E43" s="562"/>
      <c r="F43" s="562"/>
      <c r="G43" s="562"/>
      <c r="H43" s="562"/>
      <c r="I43" s="562"/>
      <c r="J43" s="564"/>
      <c r="K43" s="564"/>
      <c r="L43" s="564"/>
      <c r="M43" s="565"/>
      <c r="N43" s="35">
        <v>47</v>
      </c>
      <c r="O43" s="34">
        <v>4</v>
      </c>
      <c r="P43" s="33" t="s">
        <v>1</v>
      </c>
      <c r="Q43" s="13" t="s">
        <v>1</v>
      </c>
      <c r="R43" s="137" t="s">
        <v>1</v>
      </c>
      <c r="S43" s="138" t="s">
        <v>1</v>
      </c>
      <c r="T43" s="137" t="s">
        <v>1</v>
      </c>
      <c r="U43" s="139" t="s">
        <v>1</v>
      </c>
      <c r="V43" s="32" t="s">
        <v>1</v>
      </c>
      <c r="W43" s="8"/>
      <c r="X43" s="154">
        <f>X44+X53</f>
        <v>601015.75</v>
      </c>
      <c r="Y43" s="154">
        <f t="shared" ref="Y43:Z43" si="7">Y44+Y53</f>
        <v>678020.02</v>
      </c>
      <c r="Z43" s="155">
        <f t="shared" si="7"/>
        <v>699861.62</v>
      </c>
      <c r="AA43" s="7"/>
      <c r="AB43" s="3"/>
    </row>
    <row r="44" spans="1:28" ht="23.25" customHeight="1">
      <c r="A44" s="22"/>
      <c r="B44" s="21"/>
      <c r="C44" s="133"/>
      <c r="D44" s="31"/>
      <c r="E44" s="566" t="s">
        <v>101</v>
      </c>
      <c r="F44" s="567"/>
      <c r="G44" s="567"/>
      <c r="H44" s="567"/>
      <c r="I44" s="567"/>
      <c r="J44" s="567"/>
      <c r="K44" s="567"/>
      <c r="L44" s="567"/>
      <c r="M44" s="568"/>
      <c r="N44" s="95">
        <v>47</v>
      </c>
      <c r="O44" s="96">
        <v>4</v>
      </c>
      <c r="P44" s="97">
        <v>9</v>
      </c>
      <c r="Q44" s="98" t="s">
        <v>1</v>
      </c>
      <c r="R44" s="99" t="s">
        <v>1</v>
      </c>
      <c r="S44" s="100" t="s">
        <v>1</v>
      </c>
      <c r="T44" s="99" t="s">
        <v>1</v>
      </c>
      <c r="U44" s="101" t="s">
        <v>1</v>
      </c>
      <c r="V44" s="102" t="s">
        <v>1</v>
      </c>
      <c r="W44" s="103"/>
      <c r="X44" s="146">
        <f>X45</f>
        <v>601015.75</v>
      </c>
      <c r="Y44" s="146">
        <f t="shared" ref="Y44:Z45" si="8">Y45</f>
        <v>678020.02</v>
      </c>
      <c r="Z44" s="147">
        <f t="shared" si="8"/>
        <v>699861.62</v>
      </c>
      <c r="AA44" s="7"/>
      <c r="AB44" s="3"/>
    </row>
    <row r="45" spans="1:28" ht="72" customHeight="1">
      <c r="A45" s="22"/>
      <c r="B45" s="21"/>
      <c r="C45" s="133"/>
      <c r="D45" s="20"/>
      <c r="E45" s="30"/>
      <c r="F45" s="569" t="s">
        <v>545</v>
      </c>
      <c r="G45" s="570"/>
      <c r="H45" s="570"/>
      <c r="I45" s="570"/>
      <c r="J45" s="570"/>
      <c r="K45" s="570"/>
      <c r="L45" s="570"/>
      <c r="M45" s="571"/>
      <c r="N45" s="29">
        <v>47</v>
      </c>
      <c r="O45" s="28">
        <v>4</v>
      </c>
      <c r="P45" s="27">
        <v>9</v>
      </c>
      <c r="Q45" s="13" t="s">
        <v>17</v>
      </c>
      <c r="R45" s="25" t="s">
        <v>9</v>
      </c>
      <c r="S45" s="26" t="s">
        <v>5</v>
      </c>
      <c r="T45" s="25" t="s">
        <v>4</v>
      </c>
      <c r="U45" s="24" t="s">
        <v>3</v>
      </c>
      <c r="V45" s="23" t="s">
        <v>1</v>
      </c>
      <c r="W45" s="8"/>
      <c r="X45" s="148">
        <f>X46</f>
        <v>601015.75</v>
      </c>
      <c r="Y45" s="148">
        <f t="shared" si="8"/>
        <v>678020.02</v>
      </c>
      <c r="Z45" s="149">
        <f t="shared" si="8"/>
        <v>699861.62</v>
      </c>
      <c r="AA45" s="7"/>
      <c r="AB45" s="3"/>
    </row>
    <row r="46" spans="1:28" ht="23.25" customHeight="1">
      <c r="A46" s="22"/>
      <c r="B46" s="21"/>
      <c r="C46" s="133"/>
      <c r="D46" s="20"/>
      <c r="E46" s="19"/>
      <c r="F46" s="17"/>
      <c r="G46" s="569" t="s">
        <v>100</v>
      </c>
      <c r="H46" s="570"/>
      <c r="I46" s="570"/>
      <c r="J46" s="570"/>
      <c r="K46" s="570"/>
      <c r="L46" s="570"/>
      <c r="M46" s="571"/>
      <c r="N46" s="29">
        <v>47</v>
      </c>
      <c r="O46" s="28">
        <v>4</v>
      </c>
      <c r="P46" s="27">
        <v>9</v>
      </c>
      <c r="Q46" s="13" t="s">
        <v>99</v>
      </c>
      <c r="R46" s="25" t="s">
        <v>9</v>
      </c>
      <c r="S46" s="26" t="s">
        <v>22</v>
      </c>
      <c r="T46" s="25" t="s">
        <v>4</v>
      </c>
      <c r="U46" s="24" t="s">
        <v>3</v>
      </c>
      <c r="V46" s="23" t="s">
        <v>1</v>
      </c>
      <c r="W46" s="8"/>
      <c r="X46" s="148">
        <f>X47+X50</f>
        <v>601015.75</v>
      </c>
      <c r="Y46" s="148">
        <f t="shared" ref="Y46:Z46" si="9">Y47+Y50</f>
        <v>678020.02</v>
      </c>
      <c r="Z46" s="149">
        <f t="shared" si="9"/>
        <v>699861.62</v>
      </c>
      <c r="AA46" s="7"/>
      <c r="AB46" s="3"/>
    </row>
    <row r="47" spans="1:28" ht="43.5" customHeight="1">
      <c r="A47" s="22"/>
      <c r="B47" s="21"/>
      <c r="C47" s="133"/>
      <c r="D47" s="20"/>
      <c r="E47" s="19"/>
      <c r="F47" s="18"/>
      <c r="G47" s="17"/>
      <c r="H47" s="569" t="s">
        <v>98</v>
      </c>
      <c r="I47" s="570"/>
      <c r="J47" s="570"/>
      <c r="K47" s="570"/>
      <c r="L47" s="570"/>
      <c r="M47" s="571"/>
      <c r="N47" s="29">
        <v>47</v>
      </c>
      <c r="O47" s="28">
        <v>4</v>
      </c>
      <c r="P47" s="27">
        <v>9</v>
      </c>
      <c r="Q47" s="13" t="s">
        <v>97</v>
      </c>
      <c r="R47" s="25" t="s">
        <v>9</v>
      </c>
      <c r="S47" s="26" t="s">
        <v>22</v>
      </c>
      <c r="T47" s="25" t="s">
        <v>94</v>
      </c>
      <c r="U47" s="24" t="s">
        <v>3</v>
      </c>
      <c r="V47" s="23" t="s">
        <v>1</v>
      </c>
      <c r="W47" s="8"/>
      <c r="X47" s="148">
        <f>X48</f>
        <v>300000</v>
      </c>
      <c r="Y47" s="148">
        <f t="shared" ref="Y47:Z48" si="10">Y48</f>
        <v>300000</v>
      </c>
      <c r="Z47" s="149">
        <f t="shared" si="10"/>
        <v>300000</v>
      </c>
      <c r="AA47" s="7"/>
      <c r="AB47" s="3"/>
    </row>
    <row r="48" spans="1:28" ht="29.25" customHeight="1">
      <c r="A48" s="22"/>
      <c r="B48" s="21"/>
      <c r="C48" s="133"/>
      <c r="D48" s="20"/>
      <c r="E48" s="19"/>
      <c r="F48" s="18"/>
      <c r="G48" s="18"/>
      <c r="H48" s="17"/>
      <c r="I48" s="569" t="s">
        <v>96</v>
      </c>
      <c r="J48" s="570"/>
      <c r="K48" s="570"/>
      <c r="L48" s="570"/>
      <c r="M48" s="571"/>
      <c r="N48" s="29">
        <v>47</v>
      </c>
      <c r="O48" s="28">
        <v>4</v>
      </c>
      <c r="P48" s="27">
        <v>9</v>
      </c>
      <c r="Q48" s="13" t="s">
        <v>95</v>
      </c>
      <c r="R48" s="25" t="s">
        <v>9</v>
      </c>
      <c r="S48" s="26" t="s">
        <v>22</v>
      </c>
      <c r="T48" s="25" t="s">
        <v>94</v>
      </c>
      <c r="U48" s="24" t="s">
        <v>93</v>
      </c>
      <c r="V48" s="23" t="s">
        <v>1</v>
      </c>
      <c r="W48" s="8"/>
      <c r="X48" s="148">
        <f>X49</f>
        <v>300000</v>
      </c>
      <c r="Y48" s="148">
        <f t="shared" si="10"/>
        <v>300000</v>
      </c>
      <c r="Z48" s="149">
        <f t="shared" si="10"/>
        <v>300000</v>
      </c>
      <c r="AA48" s="7"/>
      <c r="AB48" s="3"/>
    </row>
    <row r="49" spans="1:28" ht="43.5" customHeight="1">
      <c r="A49" s="22"/>
      <c r="B49" s="21"/>
      <c r="C49" s="133"/>
      <c r="D49" s="20"/>
      <c r="E49" s="19"/>
      <c r="F49" s="18"/>
      <c r="G49" s="18"/>
      <c r="H49" s="37"/>
      <c r="I49" s="36"/>
      <c r="J49" s="574" t="s">
        <v>48</v>
      </c>
      <c r="K49" s="574"/>
      <c r="L49" s="574"/>
      <c r="M49" s="575"/>
      <c r="N49" s="16">
        <v>47</v>
      </c>
      <c r="O49" s="15">
        <v>4</v>
      </c>
      <c r="P49" s="14">
        <v>9</v>
      </c>
      <c r="Q49" s="13" t="s">
        <v>95</v>
      </c>
      <c r="R49" s="11" t="s">
        <v>9</v>
      </c>
      <c r="S49" s="12" t="s">
        <v>22</v>
      </c>
      <c r="T49" s="11" t="s">
        <v>94</v>
      </c>
      <c r="U49" s="10" t="s">
        <v>93</v>
      </c>
      <c r="V49" s="9" t="s">
        <v>43</v>
      </c>
      <c r="W49" s="8"/>
      <c r="X49" s="150">
        <v>300000</v>
      </c>
      <c r="Y49" s="150">
        <v>300000</v>
      </c>
      <c r="Z49" s="151">
        <v>300000</v>
      </c>
      <c r="AA49" s="7"/>
      <c r="AB49" s="3"/>
    </row>
    <row r="50" spans="1:28" ht="43.5" customHeight="1">
      <c r="A50" s="22"/>
      <c r="B50" s="21"/>
      <c r="C50" s="133"/>
      <c r="D50" s="20"/>
      <c r="E50" s="19"/>
      <c r="F50" s="18"/>
      <c r="G50" s="18"/>
      <c r="H50" s="569" t="s">
        <v>92</v>
      </c>
      <c r="I50" s="570"/>
      <c r="J50" s="578"/>
      <c r="K50" s="578"/>
      <c r="L50" s="578"/>
      <c r="M50" s="579"/>
      <c r="N50" s="43">
        <v>47</v>
      </c>
      <c r="O50" s="42">
        <v>4</v>
      </c>
      <c r="P50" s="41">
        <v>9</v>
      </c>
      <c r="Q50" s="13" t="s">
        <v>91</v>
      </c>
      <c r="R50" s="90" t="s">
        <v>9</v>
      </c>
      <c r="S50" s="91" t="s">
        <v>22</v>
      </c>
      <c r="T50" s="90" t="s">
        <v>88</v>
      </c>
      <c r="U50" s="92" t="s">
        <v>3</v>
      </c>
      <c r="V50" s="40" t="s">
        <v>1</v>
      </c>
      <c r="W50" s="8"/>
      <c r="X50" s="156">
        <f>X51</f>
        <v>301015.75</v>
      </c>
      <c r="Y50" s="156">
        <f t="shared" ref="Y50:Z51" si="11">Y51</f>
        <v>378020.02</v>
      </c>
      <c r="Z50" s="157">
        <f t="shared" si="11"/>
        <v>399861.62</v>
      </c>
      <c r="AA50" s="7"/>
      <c r="AB50" s="3"/>
    </row>
    <row r="51" spans="1:28" ht="29.25" customHeight="1">
      <c r="A51" s="22"/>
      <c r="B51" s="21"/>
      <c r="C51" s="133"/>
      <c r="D51" s="20"/>
      <c r="E51" s="19"/>
      <c r="F51" s="18"/>
      <c r="G51" s="18"/>
      <c r="H51" s="17"/>
      <c r="I51" s="569" t="s">
        <v>90</v>
      </c>
      <c r="J51" s="570"/>
      <c r="K51" s="570"/>
      <c r="L51" s="570"/>
      <c r="M51" s="571"/>
      <c r="N51" s="29">
        <v>47</v>
      </c>
      <c r="O51" s="28">
        <v>4</v>
      </c>
      <c r="P51" s="27">
        <v>9</v>
      </c>
      <c r="Q51" s="13" t="s">
        <v>89</v>
      </c>
      <c r="R51" s="25" t="s">
        <v>9</v>
      </c>
      <c r="S51" s="26" t="s">
        <v>22</v>
      </c>
      <c r="T51" s="25" t="s">
        <v>88</v>
      </c>
      <c r="U51" s="24" t="s">
        <v>87</v>
      </c>
      <c r="V51" s="23" t="s">
        <v>1</v>
      </c>
      <c r="W51" s="8"/>
      <c r="X51" s="148">
        <f>X52</f>
        <v>301015.75</v>
      </c>
      <c r="Y51" s="148">
        <f t="shared" si="11"/>
        <v>378020.02</v>
      </c>
      <c r="Z51" s="149">
        <f t="shared" si="11"/>
        <v>399861.62</v>
      </c>
      <c r="AA51" s="7"/>
      <c r="AB51" s="3"/>
    </row>
    <row r="52" spans="1:28" ht="43.5" customHeight="1">
      <c r="A52" s="22"/>
      <c r="B52" s="21"/>
      <c r="C52" s="133"/>
      <c r="D52" s="20"/>
      <c r="E52" s="38"/>
      <c r="F52" s="37"/>
      <c r="G52" s="37"/>
      <c r="H52" s="37"/>
      <c r="I52" s="36"/>
      <c r="J52" s="574" t="s">
        <v>48</v>
      </c>
      <c r="K52" s="574"/>
      <c r="L52" s="574"/>
      <c r="M52" s="575"/>
      <c r="N52" s="16">
        <v>47</v>
      </c>
      <c r="O52" s="15">
        <v>4</v>
      </c>
      <c r="P52" s="14">
        <v>9</v>
      </c>
      <c r="Q52" s="13" t="s">
        <v>89</v>
      </c>
      <c r="R52" s="11" t="s">
        <v>9</v>
      </c>
      <c r="S52" s="12" t="s">
        <v>22</v>
      </c>
      <c r="T52" s="11" t="s">
        <v>88</v>
      </c>
      <c r="U52" s="10" t="s">
        <v>87</v>
      </c>
      <c r="V52" s="9" t="s">
        <v>43</v>
      </c>
      <c r="W52" s="8"/>
      <c r="X52" s="150">
        <v>301015.75</v>
      </c>
      <c r="Y52" s="150">
        <v>378020.02</v>
      </c>
      <c r="Z52" s="151">
        <v>399861.62</v>
      </c>
      <c r="AA52" s="7"/>
      <c r="AB52" s="3"/>
    </row>
    <row r="53" spans="1:28" ht="29.25" customHeight="1">
      <c r="A53" s="22"/>
      <c r="B53" s="21"/>
      <c r="C53" s="133"/>
      <c r="D53" s="20"/>
      <c r="E53" s="566" t="s">
        <v>86</v>
      </c>
      <c r="F53" s="567"/>
      <c r="G53" s="567"/>
      <c r="H53" s="567"/>
      <c r="I53" s="567"/>
      <c r="J53" s="576"/>
      <c r="K53" s="576"/>
      <c r="L53" s="576"/>
      <c r="M53" s="577"/>
      <c r="N53" s="104">
        <v>47</v>
      </c>
      <c r="O53" s="105">
        <v>4</v>
      </c>
      <c r="P53" s="106">
        <v>12</v>
      </c>
      <c r="Q53" s="98" t="s">
        <v>1</v>
      </c>
      <c r="R53" s="134" t="s">
        <v>1</v>
      </c>
      <c r="S53" s="135" t="s">
        <v>1</v>
      </c>
      <c r="T53" s="134" t="s">
        <v>1</v>
      </c>
      <c r="U53" s="136" t="s">
        <v>1</v>
      </c>
      <c r="V53" s="107" t="s">
        <v>1</v>
      </c>
      <c r="W53" s="103"/>
      <c r="X53" s="146">
        <f t="shared" ref="X53:X56" si="12">X54</f>
        <v>0</v>
      </c>
      <c r="Y53" s="146">
        <f t="shared" ref="Y53:Y57" si="13">Y54</f>
        <v>0</v>
      </c>
      <c r="Z53" s="147">
        <f t="shared" ref="Z53:Z57" si="14">Z54</f>
        <v>0</v>
      </c>
      <c r="AA53" s="7"/>
      <c r="AB53" s="3"/>
    </row>
    <row r="54" spans="1:28" ht="72" customHeight="1">
      <c r="A54" s="22"/>
      <c r="B54" s="21"/>
      <c r="C54" s="133"/>
      <c r="D54" s="20"/>
      <c r="E54" s="30"/>
      <c r="F54" s="569" t="s">
        <v>546</v>
      </c>
      <c r="G54" s="570"/>
      <c r="H54" s="570"/>
      <c r="I54" s="570"/>
      <c r="J54" s="570"/>
      <c r="K54" s="570"/>
      <c r="L54" s="570"/>
      <c r="M54" s="571"/>
      <c r="N54" s="29">
        <v>47</v>
      </c>
      <c r="O54" s="28">
        <v>4</v>
      </c>
      <c r="P54" s="27">
        <v>12</v>
      </c>
      <c r="Q54" s="13" t="s">
        <v>17</v>
      </c>
      <c r="R54" s="25" t="s">
        <v>9</v>
      </c>
      <c r="S54" s="26" t="s">
        <v>5</v>
      </c>
      <c r="T54" s="25" t="s">
        <v>4</v>
      </c>
      <c r="U54" s="24" t="s">
        <v>3</v>
      </c>
      <c r="V54" s="23" t="s">
        <v>1</v>
      </c>
      <c r="W54" s="8"/>
      <c r="X54" s="148">
        <f t="shared" si="12"/>
        <v>0</v>
      </c>
      <c r="Y54" s="148">
        <f t="shared" si="13"/>
        <v>0</v>
      </c>
      <c r="Z54" s="149">
        <f t="shared" si="14"/>
        <v>0</v>
      </c>
      <c r="AA54" s="7"/>
      <c r="AB54" s="3"/>
    </row>
    <row r="55" spans="1:28" ht="29.25" customHeight="1">
      <c r="A55" s="22"/>
      <c r="B55" s="21"/>
      <c r="C55" s="133"/>
      <c r="D55" s="20"/>
      <c r="E55" s="19"/>
      <c r="F55" s="17"/>
      <c r="G55" s="569" t="s">
        <v>85</v>
      </c>
      <c r="H55" s="570"/>
      <c r="I55" s="570"/>
      <c r="J55" s="570"/>
      <c r="K55" s="570"/>
      <c r="L55" s="570"/>
      <c r="M55" s="571"/>
      <c r="N55" s="29">
        <v>47</v>
      </c>
      <c r="O55" s="28">
        <v>4</v>
      </c>
      <c r="P55" s="27">
        <v>12</v>
      </c>
      <c r="Q55" s="13" t="s">
        <v>84</v>
      </c>
      <c r="R55" s="25" t="s">
        <v>9</v>
      </c>
      <c r="S55" s="26" t="s">
        <v>80</v>
      </c>
      <c r="T55" s="25" t="s">
        <v>4</v>
      </c>
      <c r="U55" s="24" t="s">
        <v>3</v>
      </c>
      <c r="V55" s="23" t="s">
        <v>1</v>
      </c>
      <c r="W55" s="8"/>
      <c r="X55" s="148">
        <f t="shared" si="12"/>
        <v>0</v>
      </c>
      <c r="Y55" s="148">
        <f t="shared" si="13"/>
        <v>0</v>
      </c>
      <c r="Z55" s="149">
        <f t="shared" si="14"/>
        <v>0</v>
      </c>
      <c r="AA55" s="7"/>
      <c r="AB55" s="3"/>
    </row>
    <row r="56" spans="1:28" ht="43.5" customHeight="1">
      <c r="A56" s="22"/>
      <c r="B56" s="21"/>
      <c r="C56" s="133"/>
      <c r="D56" s="20"/>
      <c r="E56" s="19"/>
      <c r="F56" s="18"/>
      <c r="G56" s="17"/>
      <c r="H56" s="569" t="s">
        <v>83</v>
      </c>
      <c r="I56" s="570"/>
      <c r="J56" s="570"/>
      <c r="K56" s="570"/>
      <c r="L56" s="570"/>
      <c r="M56" s="571"/>
      <c r="N56" s="29">
        <v>47</v>
      </c>
      <c r="O56" s="28">
        <v>4</v>
      </c>
      <c r="P56" s="27">
        <v>12</v>
      </c>
      <c r="Q56" s="13" t="s">
        <v>82</v>
      </c>
      <c r="R56" s="25" t="s">
        <v>9</v>
      </c>
      <c r="S56" s="26" t="s">
        <v>80</v>
      </c>
      <c r="T56" s="25" t="s">
        <v>70</v>
      </c>
      <c r="U56" s="24" t="s">
        <v>3</v>
      </c>
      <c r="V56" s="23" t="s">
        <v>1</v>
      </c>
      <c r="W56" s="8"/>
      <c r="X56" s="148">
        <f t="shared" si="12"/>
        <v>0</v>
      </c>
      <c r="Y56" s="148">
        <f t="shared" si="13"/>
        <v>0</v>
      </c>
      <c r="Z56" s="149">
        <f t="shared" si="14"/>
        <v>0</v>
      </c>
      <c r="AA56" s="7"/>
      <c r="AB56" s="3"/>
    </row>
    <row r="57" spans="1:28" ht="29.25" customHeight="1">
      <c r="A57" s="22"/>
      <c r="B57" s="21"/>
      <c r="C57" s="133"/>
      <c r="D57" s="20"/>
      <c r="E57" s="19"/>
      <c r="F57" s="18"/>
      <c r="G57" s="18"/>
      <c r="H57" s="17"/>
      <c r="I57" s="569" t="s">
        <v>548</v>
      </c>
      <c r="J57" s="570"/>
      <c r="K57" s="570"/>
      <c r="L57" s="570"/>
      <c r="M57" s="571"/>
      <c r="N57" s="29">
        <v>47</v>
      </c>
      <c r="O57" s="28">
        <v>4</v>
      </c>
      <c r="P57" s="27">
        <v>12</v>
      </c>
      <c r="Q57" s="13" t="s">
        <v>81</v>
      </c>
      <c r="R57" s="25" t="s">
        <v>9</v>
      </c>
      <c r="S57" s="26" t="s">
        <v>80</v>
      </c>
      <c r="T57" s="25" t="s">
        <v>70</v>
      </c>
      <c r="U57" s="24">
        <v>90052</v>
      </c>
      <c r="V57" s="23" t="s">
        <v>1</v>
      </c>
      <c r="W57" s="8"/>
      <c r="X57" s="148">
        <f>X58</f>
        <v>0</v>
      </c>
      <c r="Y57" s="148">
        <f t="shared" si="13"/>
        <v>0</v>
      </c>
      <c r="Z57" s="149">
        <f t="shared" si="14"/>
        <v>0</v>
      </c>
      <c r="AA57" s="7"/>
      <c r="AB57" s="3"/>
    </row>
    <row r="58" spans="1:28" ht="43.5" customHeight="1">
      <c r="A58" s="22"/>
      <c r="B58" s="21"/>
      <c r="C58" s="133"/>
      <c r="D58" s="39"/>
      <c r="E58" s="38"/>
      <c r="F58" s="37"/>
      <c r="G58" s="37"/>
      <c r="H58" s="37"/>
      <c r="I58" s="36"/>
      <c r="J58" s="574" t="s">
        <v>48</v>
      </c>
      <c r="K58" s="574"/>
      <c r="L58" s="574"/>
      <c r="M58" s="575"/>
      <c r="N58" s="16">
        <v>47</v>
      </c>
      <c r="O58" s="15">
        <v>4</v>
      </c>
      <c r="P58" s="14">
        <v>12</v>
      </c>
      <c r="Q58" s="13" t="s">
        <v>81</v>
      </c>
      <c r="R58" s="11" t="s">
        <v>9</v>
      </c>
      <c r="S58" s="12" t="s">
        <v>80</v>
      </c>
      <c r="T58" s="11" t="s">
        <v>70</v>
      </c>
      <c r="U58" s="10">
        <v>90052</v>
      </c>
      <c r="V58" s="9" t="s">
        <v>43</v>
      </c>
      <c r="W58" s="8"/>
      <c r="X58" s="150">
        <v>0</v>
      </c>
      <c r="Y58" s="150">
        <v>0</v>
      </c>
      <c r="Z58" s="151">
        <v>0</v>
      </c>
      <c r="AA58" s="7"/>
      <c r="AB58" s="3"/>
    </row>
    <row r="59" spans="1:28" ht="29.25" customHeight="1">
      <c r="A59" s="22"/>
      <c r="B59" s="21"/>
      <c r="C59" s="133"/>
      <c r="D59" s="561" t="s">
        <v>79</v>
      </c>
      <c r="E59" s="562"/>
      <c r="F59" s="562"/>
      <c r="G59" s="562"/>
      <c r="H59" s="562"/>
      <c r="I59" s="562"/>
      <c r="J59" s="564"/>
      <c r="K59" s="564"/>
      <c r="L59" s="564"/>
      <c r="M59" s="565"/>
      <c r="N59" s="35">
        <v>47</v>
      </c>
      <c r="O59" s="34">
        <v>5</v>
      </c>
      <c r="P59" s="33" t="s">
        <v>1</v>
      </c>
      <c r="Q59" s="13" t="s">
        <v>1</v>
      </c>
      <c r="R59" s="137" t="s">
        <v>1</v>
      </c>
      <c r="S59" s="138" t="s">
        <v>1</v>
      </c>
      <c r="T59" s="137" t="s">
        <v>1</v>
      </c>
      <c r="U59" s="139" t="s">
        <v>1</v>
      </c>
      <c r="V59" s="32" t="s">
        <v>1</v>
      </c>
      <c r="W59" s="8"/>
      <c r="X59" s="158">
        <f>X60+X66+X72</f>
        <v>0</v>
      </c>
      <c r="Y59" s="158">
        <f t="shared" ref="Y59:Z59" si="15">Y60+Y66+Y72</f>
        <v>0</v>
      </c>
      <c r="Z59" s="159">
        <f t="shared" si="15"/>
        <v>0</v>
      </c>
      <c r="AA59" s="7"/>
      <c r="AB59" s="3"/>
    </row>
    <row r="60" spans="1:28" ht="23.25" customHeight="1">
      <c r="A60" s="22"/>
      <c r="B60" s="21"/>
      <c r="C60" s="133"/>
      <c r="D60" s="31"/>
      <c r="E60" s="566" t="s">
        <v>78</v>
      </c>
      <c r="F60" s="567"/>
      <c r="G60" s="567"/>
      <c r="H60" s="567"/>
      <c r="I60" s="567"/>
      <c r="J60" s="567"/>
      <c r="K60" s="567"/>
      <c r="L60" s="567"/>
      <c r="M60" s="568"/>
      <c r="N60" s="95">
        <v>47</v>
      </c>
      <c r="O60" s="96">
        <v>5</v>
      </c>
      <c r="P60" s="97">
        <v>1</v>
      </c>
      <c r="Q60" s="98" t="s">
        <v>1</v>
      </c>
      <c r="R60" s="99" t="s">
        <v>1</v>
      </c>
      <c r="S60" s="100" t="s">
        <v>1</v>
      </c>
      <c r="T60" s="99" t="s">
        <v>1</v>
      </c>
      <c r="U60" s="101" t="s">
        <v>1</v>
      </c>
      <c r="V60" s="102" t="s">
        <v>1</v>
      </c>
      <c r="W60" s="103"/>
      <c r="X60" s="146">
        <f t="shared" ref="X60:X63" si="16">X61</f>
        <v>0</v>
      </c>
      <c r="Y60" s="146">
        <f t="shared" ref="Y60:Y64" si="17">Y61</f>
        <v>0</v>
      </c>
      <c r="Z60" s="147">
        <f t="shared" ref="Z60:Z64" si="18">Z61</f>
        <v>0</v>
      </c>
      <c r="AA60" s="7"/>
      <c r="AB60" s="3"/>
    </row>
    <row r="61" spans="1:28" ht="72" customHeight="1">
      <c r="A61" s="22"/>
      <c r="B61" s="21"/>
      <c r="C61" s="133"/>
      <c r="D61" s="20"/>
      <c r="E61" s="30"/>
      <c r="F61" s="569" t="s">
        <v>545</v>
      </c>
      <c r="G61" s="570"/>
      <c r="H61" s="570"/>
      <c r="I61" s="570"/>
      <c r="J61" s="570"/>
      <c r="K61" s="570"/>
      <c r="L61" s="570"/>
      <c r="M61" s="571"/>
      <c r="N61" s="29">
        <v>47</v>
      </c>
      <c r="O61" s="28">
        <v>5</v>
      </c>
      <c r="P61" s="27">
        <v>1</v>
      </c>
      <c r="Q61" s="13" t="s">
        <v>17</v>
      </c>
      <c r="R61" s="25" t="s">
        <v>9</v>
      </c>
      <c r="S61" s="26" t="s">
        <v>5</v>
      </c>
      <c r="T61" s="25" t="s">
        <v>4</v>
      </c>
      <c r="U61" s="24" t="s">
        <v>3</v>
      </c>
      <c r="V61" s="23" t="s">
        <v>1</v>
      </c>
      <c r="W61" s="8"/>
      <c r="X61" s="148">
        <f t="shared" si="16"/>
        <v>0</v>
      </c>
      <c r="Y61" s="148">
        <f t="shared" si="17"/>
        <v>0</v>
      </c>
      <c r="Z61" s="149">
        <f t="shared" si="18"/>
        <v>0</v>
      </c>
      <c r="AA61" s="7"/>
      <c r="AB61" s="3"/>
    </row>
    <row r="62" spans="1:28" ht="23.25" customHeight="1">
      <c r="A62" s="22"/>
      <c r="B62" s="21"/>
      <c r="C62" s="133"/>
      <c r="D62" s="20"/>
      <c r="E62" s="19"/>
      <c r="F62" s="17"/>
      <c r="G62" s="569" t="s">
        <v>77</v>
      </c>
      <c r="H62" s="570"/>
      <c r="I62" s="570"/>
      <c r="J62" s="570"/>
      <c r="K62" s="570"/>
      <c r="L62" s="570"/>
      <c r="M62" s="571"/>
      <c r="N62" s="29">
        <v>47</v>
      </c>
      <c r="O62" s="28">
        <v>5</v>
      </c>
      <c r="P62" s="27">
        <v>1</v>
      </c>
      <c r="Q62" s="13" t="s">
        <v>76</v>
      </c>
      <c r="R62" s="25" t="s">
        <v>9</v>
      </c>
      <c r="S62" s="26" t="s">
        <v>71</v>
      </c>
      <c r="T62" s="25" t="s">
        <v>4</v>
      </c>
      <c r="U62" s="24" t="s">
        <v>3</v>
      </c>
      <c r="V62" s="23" t="s">
        <v>1</v>
      </c>
      <c r="W62" s="8"/>
      <c r="X62" s="148">
        <f t="shared" si="16"/>
        <v>0</v>
      </c>
      <c r="Y62" s="148">
        <f t="shared" si="17"/>
        <v>0</v>
      </c>
      <c r="Z62" s="149">
        <f t="shared" si="18"/>
        <v>0</v>
      </c>
      <c r="AA62" s="7"/>
      <c r="AB62" s="3"/>
    </row>
    <row r="63" spans="1:28" ht="29.25" customHeight="1">
      <c r="A63" s="22"/>
      <c r="B63" s="21"/>
      <c r="C63" s="133"/>
      <c r="D63" s="20"/>
      <c r="E63" s="19"/>
      <c r="F63" s="18"/>
      <c r="G63" s="17"/>
      <c r="H63" s="569" t="s">
        <v>75</v>
      </c>
      <c r="I63" s="570"/>
      <c r="J63" s="570"/>
      <c r="K63" s="570"/>
      <c r="L63" s="570"/>
      <c r="M63" s="571"/>
      <c r="N63" s="29">
        <v>47</v>
      </c>
      <c r="O63" s="28">
        <v>5</v>
      </c>
      <c r="P63" s="27">
        <v>1</v>
      </c>
      <c r="Q63" s="13" t="s">
        <v>74</v>
      </c>
      <c r="R63" s="25" t="s">
        <v>9</v>
      </c>
      <c r="S63" s="26" t="s">
        <v>71</v>
      </c>
      <c r="T63" s="25" t="s">
        <v>70</v>
      </c>
      <c r="U63" s="24" t="s">
        <v>3</v>
      </c>
      <c r="V63" s="23" t="s">
        <v>1</v>
      </c>
      <c r="W63" s="8"/>
      <c r="X63" s="148">
        <f t="shared" si="16"/>
        <v>0</v>
      </c>
      <c r="Y63" s="148">
        <f t="shared" si="17"/>
        <v>0</v>
      </c>
      <c r="Z63" s="149">
        <f t="shared" si="18"/>
        <v>0</v>
      </c>
      <c r="AA63" s="7"/>
      <c r="AB63" s="3"/>
    </row>
    <row r="64" spans="1:28" ht="23.25" customHeight="1">
      <c r="A64" s="22"/>
      <c r="B64" s="21"/>
      <c r="C64" s="133"/>
      <c r="D64" s="20"/>
      <c r="E64" s="19"/>
      <c r="F64" s="18"/>
      <c r="G64" s="18"/>
      <c r="H64" s="17"/>
      <c r="I64" s="569" t="s">
        <v>73</v>
      </c>
      <c r="J64" s="570"/>
      <c r="K64" s="570"/>
      <c r="L64" s="570"/>
      <c r="M64" s="571"/>
      <c r="N64" s="29">
        <v>47</v>
      </c>
      <c r="O64" s="28">
        <v>5</v>
      </c>
      <c r="P64" s="27">
        <v>1</v>
      </c>
      <c r="Q64" s="13" t="s">
        <v>72</v>
      </c>
      <c r="R64" s="25" t="s">
        <v>9</v>
      </c>
      <c r="S64" s="26" t="s">
        <v>71</v>
      </c>
      <c r="T64" s="25" t="s">
        <v>70</v>
      </c>
      <c r="U64" s="24" t="s">
        <v>69</v>
      </c>
      <c r="V64" s="23" t="s">
        <v>1</v>
      </c>
      <c r="W64" s="8"/>
      <c r="X64" s="148">
        <f>X65</f>
        <v>0</v>
      </c>
      <c r="Y64" s="148">
        <f t="shared" si="17"/>
        <v>0</v>
      </c>
      <c r="Z64" s="149">
        <f t="shared" si="18"/>
        <v>0</v>
      </c>
      <c r="AA64" s="7"/>
      <c r="AB64" s="3"/>
    </row>
    <row r="65" spans="1:28" ht="43.5" customHeight="1">
      <c r="A65" s="22"/>
      <c r="B65" s="21"/>
      <c r="C65" s="133"/>
      <c r="D65" s="20"/>
      <c r="E65" s="38"/>
      <c r="F65" s="37"/>
      <c r="G65" s="37"/>
      <c r="H65" s="37"/>
      <c r="I65" s="36"/>
      <c r="J65" s="574" t="s">
        <v>48</v>
      </c>
      <c r="K65" s="574"/>
      <c r="L65" s="574"/>
      <c r="M65" s="575"/>
      <c r="N65" s="16">
        <v>47</v>
      </c>
      <c r="O65" s="15">
        <v>5</v>
      </c>
      <c r="P65" s="14">
        <v>1</v>
      </c>
      <c r="Q65" s="13" t="s">
        <v>72</v>
      </c>
      <c r="R65" s="11" t="s">
        <v>9</v>
      </c>
      <c r="S65" s="12" t="s">
        <v>71</v>
      </c>
      <c r="T65" s="11" t="s">
        <v>70</v>
      </c>
      <c r="U65" s="10" t="s">
        <v>69</v>
      </c>
      <c r="V65" s="9" t="s">
        <v>43</v>
      </c>
      <c r="W65" s="8"/>
      <c r="X65" s="150">
        <v>0</v>
      </c>
      <c r="Y65" s="150">
        <v>0</v>
      </c>
      <c r="Z65" s="151">
        <v>0</v>
      </c>
      <c r="AA65" s="7"/>
      <c r="AB65" s="3"/>
    </row>
    <row r="66" spans="1:28" ht="23.25" customHeight="1">
      <c r="A66" s="22"/>
      <c r="B66" s="21"/>
      <c r="C66" s="133"/>
      <c r="D66" s="20"/>
      <c r="E66" s="566" t="s">
        <v>68</v>
      </c>
      <c r="F66" s="567"/>
      <c r="G66" s="567"/>
      <c r="H66" s="567"/>
      <c r="I66" s="567"/>
      <c r="J66" s="576"/>
      <c r="K66" s="576"/>
      <c r="L66" s="576"/>
      <c r="M66" s="577"/>
      <c r="N66" s="104">
        <v>47</v>
      </c>
      <c r="O66" s="105">
        <v>5</v>
      </c>
      <c r="P66" s="106">
        <v>2</v>
      </c>
      <c r="Q66" s="98" t="s">
        <v>1</v>
      </c>
      <c r="R66" s="134" t="s">
        <v>1</v>
      </c>
      <c r="S66" s="135" t="s">
        <v>1</v>
      </c>
      <c r="T66" s="134" t="s">
        <v>1</v>
      </c>
      <c r="U66" s="136" t="s">
        <v>1</v>
      </c>
      <c r="V66" s="107" t="s">
        <v>1</v>
      </c>
      <c r="W66" s="103"/>
      <c r="X66" s="146">
        <f t="shared" ref="X66:X69" si="19">X67</f>
        <v>0</v>
      </c>
      <c r="Y66" s="146">
        <f t="shared" ref="Y66:Y70" si="20">Y67</f>
        <v>0</v>
      </c>
      <c r="Z66" s="147">
        <f t="shared" ref="Z66:Z70" si="21">Z67</f>
        <v>0</v>
      </c>
      <c r="AA66" s="7"/>
      <c r="AB66" s="3"/>
    </row>
    <row r="67" spans="1:28" ht="72" customHeight="1">
      <c r="A67" s="22"/>
      <c r="B67" s="21"/>
      <c r="C67" s="133"/>
      <c r="D67" s="20"/>
      <c r="E67" s="30"/>
      <c r="F67" s="569" t="s">
        <v>545</v>
      </c>
      <c r="G67" s="570"/>
      <c r="H67" s="570"/>
      <c r="I67" s="570"/>
      <c r="J67" s="570"/>
      <c r="K67" s="570"/>
      <c r="L67" s="570"/>
      <c r="M67" s="571"/>
      <c r="N67" s="29">
        <v>47</v>
      </c>
      <c r="O67" s="28">
        <v>5</v>
      </c>
      <c r="P67" s="27">
        <v>2</v>
      </c>
      <c r="Q67" s="13" t="s">
        <v>17</v>
      </c>
      <c r="R67" s="25" t="s">
        <v>9</v>
      </c>
      <c r="S67" s="26" t="s">
        <v>5</v>
      </c>
      <c r="T67" s="25" t="s">
        <v>4</v>
      </c>
      <c r="U67" s="24" t="s">
        <v>3</v>
      </c>
      <c r="V67" s="23" t="s">
        <v>1</v>
      </c>
      <c r="W67" s="8"/>
      <c r="X67" s="148">
        <f t="shared" si="19"/>
        <v>0</v>
      </c>
      <c r="Y67" s="148">
        <f t="shared" si="20"/>
        <v>0</v>
      </c>
      <c r="Z67" s="149">
        <f t="shared" si="21"/>
        <v>0</v>
      </c>
      <c r="AA67" s="7"/>
      <c r="AB67" s="3"/>
    </row>
    <row r="68" spans="1:28" ht="43.5" customHeight="1">
      <c r="A68" s="22"/>
      <c r="B68" s="21"/>
      <c r="C68" s="133"/>
      <c r="D68" s="20"/>
      <c r="E68" s="19"/>
      <c r="F68" s="17"/>
      <c r="G68" s="569" t="s">
        <v>67</v>
      </c>
      <c r="H68" s="570"/>
      <c r="I68" s="570"/>
      <c r="J68" s="570"/>
      <c r="K68" s="570"/>
      <c r="L68" s="570"/>
      <c r="M68" s="571"/>
      <c r="N68" s="29">
        <v>47</v>
      </c>
      <c r="O68" s="28">
        <v>5</v>
      </c>
      <c r="P68" s="27">
        <v>2</v>
      </c>
      <c r="Q68" s="13" t="s">
        <v>66</v>
      </c>
      <c r="R68" s="25" t="s">
        <v>9</v>
      </c>
      <c r="S68" s="26" t="s">
        <v>61</v>
      </c>
      <c r="T68" s="25" t="s">
        <v>4</v>
      </c>
      <c r="U68" s="24" t="s">
        <v>3</v>
      </c>
      <c r="V68" s="23" t="s">
        <v>1</v>
      </c>
      <c r="W68" s="8"/>
      <c r="X68" s="148">
        <f t="shared" si="19"/>
        <v>0</v>
      </c>
      <c r="Y68" s="148">
        <f t="shared" si="20"/>
        <v>0</v>
      </c>
      <c r="Z68" s="149">
        <f t="shared" si="21"/>
        <v>0</v>
      </c>
      <c r="AA68" s="7"/>
      <c r="AB68" s="3"/>
    </row>
    <row r="69" spans="1:28" ht="29.25" customHeight="1">
      <c r="A69" s="22"/>
      <c r="B69" s="21"/>
      <c r="C69" s="133"/>
      <c r="D69" s="20"/>
      <c r="E69" s="19"/>
      <c r="F69" s="18"/>
      <c r="G69" s="17"/>
      <c r="H69" s="569" t="s">
        <v>65</v>
      </c>
      <c r="I69" s="570"/>
      <c r="J69" s="570"/>
      <c r="K69" s="570"/>
      <c r="L69" s="570"/>
      <c r="M69" s="571"/>
      <c r="N69" s="29">
        <v>47</v>
      </c>
      <c r="O69" s="28">
        <v>5</v>
      </c>
      <c r="P69" s="27">
        <v>2</v>
      </c>
      <c r="Q69" s="13" t="s">
        <v>64</v>
      </c>
      <c r="R69" s="25" t="s">
        <v>9</v>
      </c>
      <c r="S69" s="26" t="s">
        <v>61</v>
      </c>
      <c r="T69" s="25" t="s">
        <v>45</v>
      </c>
      <c r="U69" s="24" t="s">
        <v>3</v>
      </c>
      <c r="V69" s="23" t="s">
        <v>1</v>
      </c>
      <c r="W69" s="8"/>
      <c r="X69" s="148">
        <f t="shared" si="19"/>
        <v>0</v>
      </c>
      <c r="Y69" s="148">
        <f t="shared" si="20"/>
        <v>0</v>
      </c>
      <c r="Z69" s="149">
        <f t="shared" si="21"/>
        <v>0</v>
      </c>
      <c r="AA69" s="7"/>
      <c r="AB69" s="3"/>
    </row>
    <row r="70" spans="1:28" ht="23.25" customHeight="1">
      <c r="A70" s="22"/>
      <c r="B70" s="21"/>
      <c r="C70" s="133"/>
      <c r="D70" s="20"/>
      <c r="E70" s="19"/>
      <c r="F70" s="18"/>
      <c r="G70" s="18"/>
      <c r="H70" s="17"/>
      <c r="I70" s="569" t="s">
        <v>63</v>
      </c>
      <c r="J70" s="570"/>
      <c r="K70" s="570"/>
      <c r="L70" s="570"/>
      <c r="M70" s="571"/>
      <c r="N70" s="29">
        <v>47</v>
      </c>
      <c r="O70" s="28">
        <v>5</v>
      </c>
      <c r="P70" s="27">
        <v>2</v>
      </c>
      <c r="Q70" s="13" t="s">
        <v>62</v>
      </c>
      <c r="R70" s="25" t="s">
        <v>9</v>
      </c>
      <c r="S70" s="26" t="s">
        <v>61</v>
      </c>
      <c r="T70" s="25" t="s">
        <v>45</v>
      </c>
      <c r="U70" s="24" t="s">
        <v>60</v>
      </c>
      <c r="V70" s="23" t="s">
        <v>1</v>
      </c>
      <c r="W70" s="8"/>
      <c r="X70" s="148">
        <f>X71</f>
        <v>0</v>
      </c>
      <c r="Y70" s="148">
        <f t="shared" si="20"/>
        <v>0</v>
      </c>
      <c r="Z70" s="149">
        <f t="shared" si="21"/>
        <v>0</v>
      </c>
      <c r="AA70" s="7"/>
      <c r="AB70" s="3"/>
    </row>
    <row r="71" spans="1:28" ht="43.5" customHeight="1">
      <c r="A71" s="22"/>
      <c r="B71" s="21"/>
      <c r="C71" s="133"/>
      <c r="D71" s="20"/>
      <c r="E71" s="38"/>
      <c r="F71" s="37"/>
      <c r="G71" s="37"/>
      <c r="H71" s="37"/>
      <c r="I71" s="36"/>
      <c r="J71" s="574" t="s">
        <v>48</v>
      </c>
      <c r="K71" s="574"/>
      <c r="L71" s="574"/>
      <c r="M71" s="575"/>
      <c r="N71" s="16">
        <v>47</v>
      </c>
      <c r="O71" s="15">
        <v>5</v>
      </c>
      <c r="P71" s="14">
        <v>2</v>
      </c>
      <c r="Q71" s="13" t="s">
        <v>62</v>
      </c>
      <c r="R71" s="11" t="s">
        <v>9</v>
      </c>
      <c r="S71" s="12" t="s">
        <v>61</v>
      </c>
      <c r="T71" s="11" t="s">
        <v>45</v>
      </c>
      <c r="U71" s="10" t="s">
        <v>60</v>
      </c>
      <c r="V71" s="9" t="s">
        <v>43</v>
      </c>
      <c r="W71" s="8"/>
      <c r="X71" s="150">
        <v>0</v>
      </c>
      <c r="Y71" s="150">
        <v>0</v>
      </c>
      <c r="Z71" s="151">
        <v>0</v>
      </c>
      <c r="AA71" s="7"/>
      <c r="AB71" s="3"/>
    </row>
    <row r="72" spans="1:28" ht="23.25" customHeight="1">
      <c r="A72" s="22"/>
      <c r="B72" s="21"/>
      <c r="C72" s="133"/>
      <c r="D72" s="20"/>
      <c r="E72" s="566" t="s">
        <v>59</v>
      </c>
      <c r="F72" s="567"/>
      <c r="G72" s="567"/>
      <c r="H72" s="567"/>
      <c r="I72" s="567"/>
      <c r="J72" s="576"/>
      <c r="K72" s="576"/>
      <c r="L72" s="576"/>
      <c r="M72" s="577"/>
      <c r="N72" s="104">
        <v>47</v>
      </c>
      <c r="O72" s="105">
        <v>5</v>
      </c>
      <c r="P72" s="106">
        <v>3</v>
      </c>
      <c r="Q72" s="98" t="s">
        <v>1</v>
      </c>
      <c r="R72" s="134" t="s">
        <v>1</v>
      </c>
      <c r="S72" s="135" t="s">
        <v>1</v>
      </c>
      <c r="T72" s="134" t="s">
        <v>1</v>
      </c>
      <c r="U72" s="136" t="s">
        <v>1</v>
      </c>
      <c r="V72" s="107" t="s">
        <v>1</v>
      </c>
      <c r="W72" s="103"/>
      <c r="X72" s="160">
        <f>X73</f>
        <v>0</v>
      </c>
      <c r="Y72" s="160">
        <f t="shared" ref="Y72:Z73" si="22">Y73</f>
        <v>0</v>
      </c>
      <c r="Z72" s="161">
        <f t="shared" si="22"/>
        <v>0</v>
      </c>
      <c r="AA72" s="7"/>
      <c r="AB72" s="3"/>
    </row>
    <row r="73" spans="1:28" ht="72" customHeight="1">
      <c r="A73" s="22"/>
      <c r="B73" s="21"/>
      <c r="C73" s="133"/>
      <c r="D73" s="20"/>
      <c r="E73" s="30"/>
      <c r="F73" s="569" t="s">
        <v>545</v>
      </c>
      <c r="G73" s="570"/>
      <c r="H73" s="570"/>
      <c r="I73" s="570"/>
      <c r="J73" s="570"/>
      <c r="K73" s="570"/>
      <c r="L73" s="570"/>
      <c r="M73" s="571"/>
      <c r="N73" s="29">
        <v>47</v>
      </c>
      <c r="O73" s="28">
        <v>5</v>
      </c>
      <c r="P73" s="27">
        <v>3</v>
      </c>
      <c r="Q73" s="13" t="s">
        <v>17</v>
      </c>
      <c r="R73" s="25" t="s">
        <v>9</v>
      </c>
      <c r="S73" s="26" t="s">
        <v>5</v>
      </c>
      <c r="T73" s="25" t="s">
        <v>4</v>
      </c>
      <c r="U73" s="24" t="s">
        <v>3</v>
      </c>
      <c r="V73" s="23" t="s">
        <v>1</v>
      </c>
      <c r="W73" s="8"/>
      <c r="X73" s="148">
        <f>X74</f>
        <v>0</v>
      </c>
      <c r="Y73" s="148">
        <f t="shared" si="22"/>
        <v>0</v>
      </c>
      <c r="Z73" s="149">
        <f t="shared" si="22"/>
        <v>0</v>
      </c>
      <c r="AA73" s="7"/>
      <c r="AB73" s="3"/>
    </row>
    <row r="74" spans="1:28" ht="29.25" customHeight="1">
      <c r="A74" s="22"/>
      <c r="B74" s="21"/>
      <c r="C74" s="133"/>
      <c r="D74" s="20"/>
      <c r="E74" s="19"/>
      <c r="F74" s="17"/>
      <c r="G74" s="569" t="s">
        <v>58</v>
      </c>
      <c r="H74" s="570"/>
      <c r="I74" s="570"/>
      <c r="J74" s="570"/>
      <c r="K74" s="570"/>
      <c r="L74" s="570"/>
      <c r="M74" s="571"/>
      <c r="N74" s="29">
        <v>47</v>
      </c>
      <c r="O74" s="28">
        <v>5</v>
      </c>
      <c r="P74" s="27">
        <v>3</v>
      </c>
      <c r="Q74" s="13" t="s">
        <v>57</v>
      </c>
      <c r="R74" s="25" t="s">
        <v>9</v>
      </c>
      <c r="S74" s="26" t="s">
        <v>46</v>
      </c>
      <c r="T74" s="25" t="s">
        <v>4</v>
      </c>
      <c r="U74" s="24" t="s">
        <v>3</v>
      </c>
      <c r="V74" s="23" t="s">
        <v>1</v>
      </c>
      <c r="W74" s="8"/>
      <c r="X74" s="148">
        <f>X75+X78</f>
        <v>0</v>
      </c>
      <c r="Y74" s="148">
        <f t="shared" ref="Y74:Z74" si="23">Y75+Y78</f>
        <v>0</v>
      </c>
      <c r="Z74" s="149">
        <f t="shared" si="23"/>
        <v>0</v>
      </c>
      <c r="AA74" s="7"/>
      <c r="AB74" s="3"/>
    </row>
    <row r="75" spans="1:28" ht="29.25" customHeight="1">
      <c r="A75" s="22"/>
      <c r="B75" s="21"/>
      <c r="C75" s="133"/>
      <c r="D75" s="20"/>
      <c r="E75" s="19"/>
      <c r="F75" s="18"/>
      <c r="G75" s="17"/>
      <c r="H75" s="569" t="s">
        <v>56</v>
      </c>
      <c r="I75" s="570"/>
      <c r="J75" s="570"/>
      <c r="K75" s="570"/>
      <c r="L75" s="570"/>
      <c r="M75" s="571"/>
      <c r="N75" s="29">
        <v>47</v>
      </c>
      <c r="O75" s="28">
        <v>5</v>
      </c>
      <c r="P75" s="27">
        <v>3</v>
      </c>
      <c r="Q75" s="13" t="s">
        <v>55</v>
      </c>
      <c r="R75" s="25" t="s">
        <v>9</v>
      </c>
      <c r="S75" s="26" t="s">
        <v>46</v>
      </c>
      <c r="T75" s="25" t="s">
        <v>7</v>
      </c>
      <c r="U75" s="24" t="s">
        <v>3</v>
      </c>
      <c r="V75" s="23" t="s">
        <v>1</v>
      </c>
      <c r="W75" s="8"/>
      <c r="X75" s="148">
        <f>X76</f>
        <v>0</v>
      </c>
      <c r="Y75" s="148">
        <f t="shared" ref="Y75:Z76" si="24">Y76</f>
        <v>0</v>
      </c>
      <c r="Z75" s="149">
        <f t="shared" si="24"/>
        <v>0</v>
      </c>
      <c r="AA75" s="7"/>
      <c r="AB75" s="3"/>
    </row>
    <row r="76" spans="1:28" ht="23.25" customHeight="1">
      <c r="A76" s="22"/>
      <c r="B76" s="21"/>
      <c r="C76" s="133"/>
      <c r="D76" s="20"/>
      <c r="E76" s="19"/>
      <c r="F76" s="18"/>
      <c r="G76" s="18"/>
      <c r="H76" s="17"/>
      <c r="I76" s="569" t="s">
        <v>54</v>
      </c>
      <c r="J76" s="570"/>
      <c r="K76" s="570"/>
      <c r="L76" s="570"/>
      <c r="M76" s="571"/>
      <c r="N76" s="29">
        <v>47</v>
      </c>
      <c r="O76" s="28">
        <v>5</v>
      </c>
      <c r="P76" s="27">
        <v>3</v>
      </c>
      <c r="Q76" s="13" t="s">
        <v>53</v>
      </c>
      <c r="R76" s="25" t="s">
        <v>9</v>
      </c>
      <c r="S76" s="26" t="s">
        <v>46</v>
      </c>
      <c r="T76" s="25" t="s">
        <v>7</v>
      </c>
      <c r="U76" s="24" t="s">
        <v>52</v>
      </c>
      <c r="V76" s="23" t="s">
        <v>1</v>
      </c>
      <c r="W76" s="8"/>
      <c r="X76" s="148">
        <f>X77</f>
        <v>0</v>
      </c>
      <c r="Y76" s="148">
        <f>Y77</f>
        <v>0</v>
      </c>
      <c r="Z76" s="149">
        <f t="shared" si="24"/>
        <v>0</v>
      </c>
      <c r="AA76" s="7"/>
      <c r="AB76" s="3"/>
    </row>
    <row r="77" spans="1:28" ht="43.5" customHeight="1">
      <c r="A77" s="22"/>
      <c r="B77" s="21"/>
      <c r="C77" s="133"/>
      <c r="D77" s="20"/>
      <c r="E77" s="19"/>
      <c r="F77" s="18"/>
      <c r="G77" s="18"/>
      <c r="H77" s="37"/>
      <c r="I77" s="36"/>
      <c r="J77" s="574" t="s">
        <v>48</v>
      </c>
      <c r="K77" s="574"/>
      <c r="L77" s="574"/>
      <c r="M77" s="575"/>
      <c r="N77" s="16">
        <v>47</v>
      </c>
      <c r="O77" s="15">
        <v>5</v>
      </c>
      <c r="P77" s="14">
        <v>3</v>
      </c>
      <c r="Q77" s="13" t="s">
        <v>53</v>
      </c>
      <c r="R77" s="11" t="s">
        <v>9</v>
      </c>
      <c r="S77" s="12" t="s">
        <v>46</v>
      </c>
      <c r="T77" s="11" t="s">
        <v>7</v>
      </c>
      <c r="U77" s="10" t="s">
        <v>52</v>
      </c>
      <c r="V77" s="9" t="s">
        <v>43</v>
      </c>
      <c r="W77" s="8"/>
      <c r="X77" s="150">
        <v>0</v>
      </c>
      <c r="Y77" s="150">
        <v>0</v>
      </c>
      <c r="Z77" s="151">
        <v>0</v>
      </c>
      <c r="AA77" s="7"/>
      <c r="AB77" s="3"/>
    </row>
    <row r="78" spans="1:28" ht="23.25" customHeight="1">
      <c r="A78" s="22"/>
      <c r="B78" s="21"/>
      <c r="C78" s="133"/>
      <c r="D78" s="20"/>
      <c r="E78" s="19"/>
      <c r="F78" s="18"/>
      <c r="G78" s="18"/>
      <c r="H78" s="569" t="s">
        <v>51</v>
      </c>
      <c r="I78" s="570"/>
      <c r="J78" s="578"/>
      <c r="K78" s="578"/>
      <c r="L78" s="578"/>
      <c r="M78" s="579"/>
      <c r="N78" s="43">
        <v>47</v>
      </c>
      <c r="O78" s="42">
        <v>5</v>
      </c>
      <c r="P78" s="41">
        <v>3</v>
      </c>
      <c r="Q78" s="13" t="s">
        <v>50</v>
      </c>
      <c r="R78" s="90" t="s">
        <v>9</v>
      </c>
      <c r="S78" s="91" t="s">
        <v>46</v>
      </c>
      <c r="T78" s="90" t="s">
        <v>45</v>
      </c>
      <c r="U78" s="92" t="s">
        <v>3</v>
      </c>
      <c r="V78" s="40" t="s">
        <v>1</v>
      </c>
      <c r="W78" s="8"/>
      <c r="X78" s="156">
        <f>X79</f>
        <v>0</v>
      </c>
      <c r="Y78" s="156">
        <f t="shared" ref="Y78:Z79" si="25">Y79</f>
        <v>0</v>
      </c>
      <c r="Z78" s="157">
        <f t="shared" si="25"/>
        <v>0</v>
      </c>
      <c r="AA78" s="7"/>
      <c r="AB78" s="3"/>
    </row>
    <row r="79" spans="1:28" ht="23.25" customHeight="1">
      <c r="A79" s="22"/>
      <c r="B79" s="21"/>
      <c r="C79" s="133"/>
      <c r="D79" s="20"/>
      <c r="E79" s="19"/>
      <c r="F79" s="18"/>
      <c r="G79" s="18"/>
      <c r="H79" s="17"/>
      <c r="I79" s="569" t="s">
        <v>49</v>
      </c>
      <c r="J79" s="570"/>
      <c r="K79" s="570"/>
      <c r="L79" s="570"/>
      <c r="M79" s="571"/>
      <c r="N79" s="29">
        <v>47</v>
      </c>
      <c r="O79" s="28">
        <v>5</v>
      </c>
      <c r="P79" s="27">
        <v>3</v>
      </c>
      <c r="Q79" s="13" t="s">
        <v>47</v>
      </c>
      <c r="R79" s="25" t="s">
        <v>9</v>
      </c>
      <c r="S79" s="26" t="s">
        <v>46</v>
      </c>
      <c r="T79" s="25" t="s">
        <v>45</v>
      </c>
      <c r="U79" s="24" t="s">
        <v>44</v>
      </c>
      <c r="V79" s="23" t="s">
        <v>1</v>
      </c>
      <c r="W79" s="8"/>
      <c r="X79" s="148">
        <f>X80</f>
        <v>0</v>
      </c>
      <c r="Y79" s="148">
        <f t="shared" si="25"/>
        <v>0</v>
      </c>
      <c r="Z79" s="149">
        <f t="shared" si="25"/>
        <v>0</v>
      </c>
      <c r="AA79" s="7"/>
      <c r="AB79" s="3"/>
    </row>
    <row r="80" spans="1:28" ht="43.5" customHeight="1">
      <c r="A80" s="22"/>
      <c r="B80" s="21"/>
      <c r="C80" s="133"/>
      <c r="D80" s="39"/>
      <c r="E80" s="38"/>
      <c r="F80" s="37"/>
      <c r="G80" s="37"/>
      <c r="H80" s="37"/>
      <c r="I80" s="36"/>
      <c r="J80" s="574" t="s">
        <v>48</v>
      </c>
      <c r="K80" s="574"/>
      <c r="L80" s="574"/>
      <c r="M80" s="575"/>
      <c r="N80" s="16">
        <v>47</v>
      </c>
      <c r="O80" s="15">
        <v>5</v>
      </c>
      <c r="P80" s="14">
        <v>3</v>
      </c>
      <c r="Q80" s="13" t="s">
        <v>47</v>
      </c>
      <c r="R80" s="11" t="s">
        <v>9</v>
      </c>
      <c r="S80" s="12" t="s">
        <v>46</v>
      </c>
      <c r="T80" s="11" t="s">
        <v>45</v>
      </c>
      <c r="U80" s="10" t="s">
        <v>44</v>
      </c>
      <c r="V80" s="9" t="s">
        <v>43</v>
      </c>
      <c r="W80" s="8"/>
      <c r="X80" s="150">
        <v>0</v>
      </c>
      <c r="Y80" s="150">
        <v>0</v>
      </c>
      <c r="Z80" s="151">
        <v>0</v>
      </c>
      <c r="AA80" s="7"/>
      <c r="AB80" s="3"/>
    </row>
    <row r="81" spans="1:28" ht="23.25" customHeight="1">
      <c r="A81" s="22"/>
      <c r="B81" s="21"/>
      <c r="C81" s="133"/>
      <c r="D81" s="561" t="s">
        <v>42</v>
      </c>
      <c r="E81" s="562"/>
      <c r="F81" s="562"/>
      <c r="G81" s="562"/>
      <c r="H81" s="562"/>
      <c r="I81" s="562"/>
      <c r="J81" s="564"/>
      <c r="K81" s="564"/>
      <c r="L81" s="564"/>
      <c r="M81" s="565"/>
      <c r="N81" s="35">
        <v>47</v>
      </c>
      <c r="O81" s="34">
        <v>8</v>
      </c>
      <c r="P81" s="33" t="s">
        <v>1</v>
      </c>
      <c r="Q81" s="13" t="s">
        <v>1</v>
      </c>
      <c r="R81" s="137" t="s">
        <v>1</v>
      </c>
      <c r="S81" s="138" t="s">
        <v>1</v>
      </c>
      <c r="T81" s="137" t="s">
        <v>1</v>
      </c>
      <c r="U81" s="139" t="s">
        <v>1</v>
      </c>
      <c r="V81" s="32" t="s">
        <v>1</v>
      </c>
      <c r="W81" s="8"/>
      <c r="X81" s="154">
        <f>X82</f>
        <v>962800</v>
      </c>
      <c r="Y81" s="154">
        <f t="shared" ref="Y81:Z82" si="26">Y82</f>
        <v>801000</v>
      </c>
      <c r="Z81" s="155">
        <f t="shared" si="26"/>
        <v>753000</v>
      </c>
      <c r="AA81" s="7"/>
      <c r="AB81" s="3"/>
    </row>
    <row r="82" spans="1:28" ht="23.25" customHeight="1">
      <c r="A82" s="22"/>
      <c r="B82" s="21"/>
      <c r="C82" s="133"/>
      <c r="D82" s="31"/>
      <c r="E82" s="566" t="s">
        <v>41</v>
      </c>
      <c r="F82" s="567"/>
      <c r="G82" s="567"/>
      <c r="H82" s="567"/>
      <c r="I82" s="567"/>
      <c r="J82" s="567"/>
      <c r="K82" s="567"/>
      <c r="L82" s="567"/>
      <c r="M82" s="568"/>
      <c r="N82" s="95">
        <v>47</v>
      </c>
      <c r="O82" s="96">
        <v>8</v>
      </c>
      <c r="P82" s="97">
        <v>1</v>
      </c>
      <c r="Q82" s="98" t="s">
        <v>1</v>
      </c>
      <c r="R82" s="99" t="s">
        <v>1</v>
      </c>
      <c r="S82" s="100" t="s">
        <v>1</v>
      </c>
      <c r="T82" s="99" t="s">
        <v>1</v>
      </c>
      <c r="U82" s="101" t="s">
        <v>1</v>
      </c>
      <c r="V82" s="102" t="s">
        <v>1</v>
      </c>
      <c r="W82" s="103"/>
      <c r="X82" s="146">
        <f>X83</f>
        <v>962800</v>
      </c>
      <c r="Y82" s="146">
        <f t="shared" si="26"/>
        <v>801000</v>
      </c>
      <c r="Z82" s="147">
        <f t="shared" si="26"/>
        <v>753000</v>
      </c>
      <c r="AA82" s="7"/>
      <c r="AB82" s="3"/>
    </row>
    <row r="83" spans="1:28" ht="29.25" customHeight="1">
      <c r="A83" s="22"/>
      <c r="B83" s="21"/>
      <c r="C83" s="133"/>
      <c r="D83" s="20"/>
      <c r="E83" s="30"/>
      <c r="F83" s="569" t="s">
        <v>40</v>
      </c>
      <c r="G83" s="570"/>
      <c r="H83" s="570"/>
      <c r="I83" s="570"/>
      <c r="J83" s="570"/>
      <c r="K83" s="570"/>
      <c r="L83" s="570"/>
      <c r="M83" s="571"/>
      <c r="N83" s="29">
        <v>47</v>
      </c>
      <c r="O83" s="28">
        <v>8</v>
      </c>
      <c r="P83" s="27">
        <v>1</v>
      </c>
      <c r="Q83" s="13" t="s">
        <v>39</v>
      </c>
      <c r="R83" s="25" t="s">
        <v>23</v>
      </c>
      <c r="S83" s="26" t="s">
        <v>5</v>
      </c>
      <c r="T83" s="25" t="s">
        <v>4</v>
      </c>
      <c r="U83" s="24" t="s">
        <v>3</v>
      </c>
      <c r="V83" s="23" t="s">
        <v>1</v>
      </c>
      <c r="W83" s="8"/>
      <c r="X83" s="148">
        <f>X88+X84</f>
        <v>962800</v>
      </c>
      <c r="Y83" s="148">
        <f t="shared" ref="Y83:Z83" si="27">Y88+Y84</f>
        <v>801000</v>
      </c>
      <c r="Z83" s="149">
        <f t="shared" si="27"/>
        <v>753000</v>
      </c>
      <c r="AA83" s="7"/>
      <c r="AB83" s="3"/>
    </row>
    <row r="84" spans="1:28" ht="23.25" customHeight="1">
      <c r="A84" s="22"/>
      <c r="B84" s="21"/>
      <c r="C84" s="133"/>
      <c r="D84" s="20"/>
      <c r="E84" s="19"/>
      <c r="F84" s="17"/>
      <c r="G84" s="569" t="s">
        <v>38</v>
      </c>
      <c r="H84" s="570"/>
      <c r="I84" s="570"/>
      <c r="J84" s="570"/>
      <c r="K84" s="570"/>
      <c r="L84" s="570"/>
      <c r="M84" s="571"/>
      <c r="N84" s="29">
        <v>47</v>
      </c>
      <c r="O84" s="28">
        <v>8</v>
      </c>
      <c r="P84" s="27">
        <v>1</v>
      </c>
      <c r="Q84" s="13" t="s">
        <v>37</v>
      </c>
      <c r="R84" s="25" t="s">
        <v>23</v>
      </c>
      <c r="S84" s="26" t="s">
        <v>32</v>
      </c>
      <c r="T84" s="25" t="s">
        <v>4</v>
      </c>
      <c r="U84" s="24" t="s">
        <v>3</v>
      </c>
      <c r="V84" s="23" t="s">
        <v>1</v>
      </c>
      <c r="W84" s="8"/>
      <c r="X84" s="148">
        <f t="shared" ref="X84:X85" si="28">X85</f>
        <v>370000</v>
      </c>
      <c r="Y84" s="148">
        <f t="shared" ref="Y84:Y86" si="29">Y85</f>
        <v>250000</v>
      </c>
      <c r="Z84" s="149">
        <f t="shared" ref="Z84:Z86" si="30">Z85</f>
        <v>200000</v>
      </c>
      <c r="AA84" s="7"/>
      <c r="AB84" s="3"/>
    </row>
    <row r="85" spans="1:28" ht="29.25" customHeight="1">
      <c r="A85" s="22"/>
      <c r="B85" s="21"/>
      <c r="C85" s="133"/>
      <c r="D85" s="20"/>
      <c r="E85" s="19"/>
      <c r="F85" s="18"/>
      <c r="G85" s="17"/>
      <c r="H85" s="569" t="s">
        <v>36</v>
      </c>
      <c r="I85" s="570"/>
      <c r="J85" s="570"/>
      <c r="K85" s="570"/>
      <c r="L85" s="570"/>
      <c r="M85" s="571"/>
      <c r="N85" s="29">
        <v>47</v>
      </c>
      <c r="O85" s="28">
        <v>8</v>
      </c>
      <c r="P85" s="27">
        <v>1</v>
      </c>
      <c r="Q85" s="13" t="s">
        <v>35</v>
      </c>
      <c r="R85" s="25" t="s">
        <v>23</v>
      </c>
      <c r="S85" s="26" t="s">
        <v>32</v>
      </c>
      <c r="T85" s="25" t="s">
        <v>7</v>
      </c>
      <c r="U85" s="24" t="s">
        <v>3</v>
      </c>
      <c r="V85" s="23" t="s">
        <v>1</v>
      </c>
      <c r="W85" s="8"/>
      <c r="X85" s="148">
        <f t="shared" si="28"/>
        <v>370000</v>
      </c>
      <c r="Y85" s="148">
        <f t="shared" si="29"/>
        <v>250000</v>
      </c>
      <c r="Z85" s="149">
        <f t="shared" si="30"/>
        <v>200000</v>
      </c>
      <c r="AA85" s="7"/>
      <c r="AB85" s="3"/>
    </row>
    <row r="86" spans="1:28" ht="23.25" customHeight="1">
      <c r="A86" s="22"/>
      <c r="B86" s="21"/>
      <c r="C86" s="133"/>
      <c r="D86" s="20"/>
      <c r="E86" s="19"/>
      <c r="F86" s="18"/>
      <c r="G86" s="18"/>
      <c r="H86" s="17"/>
      <c r="I86" s="569" t="s">
        <v>34</v>
      </c>
      <c r="J86" s="570"/>
      <c r="K86" s="570"/>
      <c r="L86" s="570"/>
      <c r="M86" s="571"/>
      <c r="N86" s="29">
        <v>47</v>
      </c>
      <c r="O86" s="28">
        <v>8</v>
      </c>
      <c r="P86" s="27">
        <v>1</v>
      </c>
      <c r="Q86" s="13" t="s">
        <v>33</v>
      </c>
      <c r="R86" s="25" t="s">
        <v>23</v>
      </c>
      <c r="S86" s="26" t="s">
        <v>32</v>
      </c>
      <c r="T86" s="25" t="s">
        <v>7</v>
      </c>
      <c r="U86" s="24" t="s">
        <v>31</v>
      </c>
      <c r="V86" s="23" t="s">
        <v>1</v>
      </c>
      <c r="W86" s="8"/>
      <c r="X86" s="148">
        <f>X87</f>
        <v>370000</v>
      </c>
      <c r="Y86" s="148">
        <f t="shared" si="29"/>
        <v>250000</v>
      </c>
      <c r="Z86" s="149">
        <f t="shared" si="30"/>
        <v>200000</v>
      </c>
      <c r="AA86" s="7"/>
      <c r="AB86" s="3"/>
    </row>
    <row r="87" spans="1:28" ht="23.25" customHeight="1">
      <c r="A87" s="22"/>
      <c r="B87" s="21"/>
      <c r="C87" s="133"/>
      <c r="D87" s="20"/>
      <c r="E87" s="19"/>
      <c r="F87" s="18"/>
      <c r="G87" s="37"/>
      <c r="H87" s="37"/>
      <c r="I87" s="36"/>
      <c r="J87" s="574" t="s">
        <v>25</v>
      </c>
      <c r="K87" s="574"/>
      <c r="L87" s="574"/>
      <c r="M87" s="575"/>
      <c r="N87" s="16">
        <v>47</v>
      </c>
      <c r="O87" s="15">
        <v>8</v>
      </c>
      <c r="P87" s="14">
        <v>1</v>
      </c>
      <c r="Q87" s="13" t="s">
        <v>33</v>
      </c>
      <c r="R87" s="11" t="s">
        <v>23</v>
      </c>
      <c r="S87" s="12" t="s">
        <v>32</v>
      </c>
      <c r="T87" s="11" t="s">
        <v>7</v>
      </c>
      <c r="U87" s="10" t="s">
        <v>31</v>
      </c>
      <c r="V87" s="9" t="s">
        <v>20</v>
      </c>
      <c r="W87" s="8"/>
      <c r="X87" s="150">
        <v>370000</v>
      </c>
      <c r="Y87" s="150">
        <v>250000</v>
      </c>
      <c r="Z87" s="151">
        <v>200000</v>
      </c>
      <c r="AA87" s="7"/>
      <c r="AB87" s="3"/>
    </row>
    <row r="88" spans="1:28" ht="23.25" customHeight="1">
      <c r="A88" s="22"/>
      <c r="B88" s="21"/>
      <c r="C88" s="133"/>
      <c r="D88" s="20"/>
      <c r="E88" s="19"/>
      <c r="F88" s="18"/>
      <c r="G88" s="569" t="s">
        <v>30</v>
      </c>
      <c r="H88" s="570"/>
      <c r="I88" s="570"/>
      <c r="J88" s="578"/>
      <c r="K88" s="578"/>
      <c r="L88" s="578"/>
      <c r="M88" s="579"/>
      <c r="N88" s="43">
        <v>47</v>
      </c>
      <c r="O88" s="42">
        <v>8</v>
      </c>
      <c r="P88" s="41">
        <v>1</v>
      </c>
      <c r="Q88" s="13" t="s">
        <v>29</v>
      </c>
      <c r="R88" s="90" t="s">
        <v>23</v>
      </c>
      <c r="S88" s="91" t="s">
        <v>22</v>
      </c>
      <c r="T88" s="90" t="s">
        <v>4</v>
      </c>
      <c r="U88" s="92" t="s">
        <v>3</v>
      </c>
      <c r="V88" s="40" t="s">
        <v>1</v>
      </c>
      <c r="W88" s="8"/>
      <c r="X88" s="148">
        <f t="shared" ref="X88:X89" si="31">X89</f>
        <v>592800</v>
      </c>
      <c r="Y88" s="148">
        <f t="shared" ref="Y88:Y90" si="32">Y89</f>
        <v>551000</v>
      </c>
      <c r="Z88" s="149">
        <f t="shared" ref="Z88:Z90" si="33">Z89</f>
        <v>553000</v>
      </c>
      <c r="AA88" s="7"/>
      <c r="AB88" s="3"/>
    </row>
    <row r="89" spans="1:28" ht="29.25" customHeight="1">
      <c r="A89" s="22"/>
      <c r="B89" s="21"/>
      <c r="C89" s="133"/>
      <c r="D89" s="20"/>
      <c r="E89" s="19"/>
      <c r="F89" s="18"/>
      <c r="G89" s="17"/>
      <c r="H89" s="569" t="s">
        <v>28</v>
      </c>
      <c r="I89" s="570"/>
      <c r="J89" s="570"/>
      <c r="K89" s="570"/>
      <c r="L89" s="570"/>
      <c r="M89" s="571"/>
      <c r="N89" s="29">
        <v>47</v>
      </c>
      <c r="O89" s="28">
        <v>8</v>
      </c>
      <c r="P89" s="27">
        <v>1</v>
      </c>
      <c r="Q89" s="13" t="s">
        <v>27</v>
      </c>
      <c r="R89" s="25" t="s">
        <v>23</v>
      </c>
      <c r="S89" s="26" t="s">
        <v>22</v>
      </c>
      <c r="T89" s="25" t="s">
        <v>7</v>
      </c>
      <c r="U89" s="24" t="s">
        <v>3</v>
      </c>
      <c r="V89" s="23" t="s">
        <v>1</v>
      </c>
      <c r="W89" s="8"/>
      <c r="X89" s="148">
        <f t="shared" si="31"/>
        <v>592800</v>
      </c>
      <c r="Y89" s="148">
        <f t="shared" si="32"/>
        <v>551000</v>
      </c>
      <c r="Z89" s="149">
        <f t="shared" si="33"/>
        <v>553000</v>
      </c>
      <c r="AA89" s="7"/>
      <c r="AB89" s="3"/>
    </row>
    <row r="90" spans="1:28" ht="23.25" customHeight="1">
      <c r="A90" s="22"/>
      <c r="B90" s="21"/>
      <c r="C90" s="133"/>
      <c r="D90" s="20"/>
      <c r="E90" s="19"/>
      <c r="F90" s="18"/>
      <c r="G90" s="18"/>
      <c r="H90" s="17"/>
      <c r="I90" s="569" t="s">
        <v>26</v>
      </c>
      <c r="J90" s="570"/>
      <c r="K90" s="570"/>
      <c r="L90" s="570"/>
      <c r="M90" s="571"/>
      <c r="N90" s="29">
        <v>47</v>
      </c>
      <c r="O90" s="28">
        <v>8</v>
      </c>
      <c r="P90" s="27">
        <v>1</v>
      </c>
      <c r="Q90" s="13" t="s">
        <v>24</v>
      </c>
      <c r="R90" s="25" t="s">
        <v>23</v>
      </c>
      <c r="S90" s="26" t="s">
        <v>22</v>
      </c>
      <c r="T90" s="25" t="s">
        <v>7</v>
      </c>
      <c r="U90" s="24" t="s">
        <v>21</v>
      </c>
      <c r="V90" s="23" t="s">
        <v>1</v>
      </c>
      <c r="W90" s="8"/>
      <c r="X90" s="148">
        <f>X91</f>
        <v>592800</v>
      </c>
      <c r="Y90" s="148">
        <f t="shared" si="32"/>
        <v>551000</v>
      </c>
      <c r="Z90" s="149">
        <f t="shared" si="33"/>
        <v>553000</v>
      </c>
      <c r="AA90" s="7"/>
      <c r="AB90" s="3"/>
    </row>
    <row r="91" spans="1:28" ht="23.25" customHeight="1">
      <c r="A91" s="22"/>
      <c r="B91" s="21"/>
      <c r="C91" s="133"/>
      <c r="D91" s="39"/>
      <c r="E91" s="38"/>
      <c r="F91" s="37"/>
      <c r="G91" s="37"/>
      <c r="H91" s="37"/>
      <c r="I91" s="36"/>
      <c r="J91" s="574" t="s">
        <v>25</v>
      </c>
      <c r="K91" s="574"/>
      <c r="L91" s="574"/>
      <c r="M91" s="575"/>
      <c r="N91" s="16">
        <v>47</v>
      </c>
      <c r="O91" s="15">
        <v>8</v>
      </c>
      <c r="P91" s="14">
        <v>1</v>
      </c>
      <c r="Q91" s="13" t="s">
        <v>24</v>
      </c>
      <c r="R91" s="11" t="s">
        <v>23</v>
      </c>
      <c r="S91" s="12" t="s">
        <v>22</v>
      </c>
      <c r="T91" s="11" t="s">
        <v>7</v>
      </c>
      <c r="U91" s="10" t="s">
        <v>21</v>
      </c>
      <c r="V91" s="9" t="s">
        <v>20</v>
      </c>
      <c r="W91" s="8"/>
      <c r="X91" s="150">
        <v>592800</v>
      </c>
      <c r="Y91" s="150">
        <v>551000</v>
      </c>
      <c r="Z91" s="151">
        <v>553000</v>
      </c>
      <c r="AA91" s="7"/>
      <c r="AB91" s="3"/>
    </row>
    <row r="92" spans="1:28" ht="23.25" customHeight="1">
      <c r="A92" s="22"/>
      <c r="B92" s="21"/>
      <c r="C92" s="133"/>
      <c r="D92" s="561" t="s">
        <v>19</v>
      </c>
      <c r="E92" s="562"/>
      <c r="F92" s="562"/>
      <c r="G92" s="562"/>
      <c r="H92" s="562"/>
      <c r="I92" s="562"/>
      <c r="J92" s="564"/>
      <c r="K92" s="564"/>
      <c r="L92" s="564"/>
      <c r="M92" s="565"/>
      <c r="N92" s="35">
        <v>47</v>
      </c>
      <c r="O92" s="34">
        <v>10</v>
      </c>
      <c r="P92" s="33" t="s">
        <v>1</v>
      </c>
      <c r="Q92" s="13" t="s">
        <v>1</v>
      </c>
      <c r="R92" s="137" t="s">
        <v>1</v>
      </c>
      <c r="S92" s="138" t="s">
        <v>1</v>
      </c>
      <c r="T92" s="137" t="s">
        <v>1</v>
      </c>
      <c r="U92" s="139" t="s">
        <v>1</v>
      </c>
      <c r="V92" s="32" t="s">
        <v>1</v>
      </c>
      <c r="W92" s="8"/>
      <c r="X92" s="158">
        <f t="shared" ref="X92:X96" si="34">X93</f>
        <v>500</v>
      </c>
      <c r="Y92" s="158">
        <f t="shared" ref="Y92:Y97" si="35">Y93</f>
        <v>0</v>
      </c>
      <c r="Z92" s="159">
        <f t="shared" ref="Z92:Z97" si="36">Z93</f>
        <v>0</v>
      </c>
      <c r="AA92" s="7"/>
      <c r="AB92" s="3"/>
    </row>
    <row r="93" spans="1:28" ht="23.25" customHeight="1">
      <c r="A93" s="22"/>
      <c r="B93" s="21"/>
      <c r="C93" s="133"/>
      <c r="D93" s="31"/>
      <c r="E93" s="566" t="s">
        <v>18</v>
      </c>
      <c r="F93" s="567"/>
      <c r="G93" s="567"/>
      <c r="H93" s="567"/>
      <c r="I93" s="567"/>
      <c r="J93" s="567"/>
      <c r="K93" s="567"/>
      <c r="L93" s="567"/>
      <c r="M93" s="568"/>
      <c r="N93" s="95">
        <v>47</v>
      </c>
      <c r="O93" s="96">
        <v>10</v>
      </c>
      <c r="P93" s="97">
        <v>3</v>
      </c>
      <c r="Q93" s="98" t="s">
        <v>1</v>
      </c>
      <c r="R93" s="99" t="s">
        <v>1</v>
      </c>
      <c r="S93" s="100" t="s">
        <v>1</v>
      </c>
      <c r="T93" s="99" t="s">
        <v>1</v>
      </c>
      <c r="U93" s="101" t="s">
        <v>1</v>
      </c>
      <c r="V93" s="102" t="s">
        <v>1</v>
      </c>
      <c r="W93" s="103"/>
      <c r="X93" s="146">
        <f t="shared" si="34"/>
        <v>500</v>
      </c>
      <c r="Y93" s="146">
        <f t="shared" si="35"/>
        <v>0</v>
      </c>
      <c r="Z93" s="147">
        <f t="shared" si="36"/>
        <v>0</v>
      </c>
      <c r="AA93" s="7"/>
      <c r="AB93" s="3"/>
    </row>
    <row r="94" spans="1:28" ht="72" customHeight="1">
      <c r="A94" s="22"/>
      <c r="B94" s="21"/>
      <c r="C94" s="133"/>
      <c r="D94" s="20"/>
      <c r="E94" s="30"/>
      <c r="F94" s="569" t="s">
        <v>545</v>
      </c>
      <c r="G94" s="570"/>
      <c r="H94" s="570"/>
      <c r="I94" s="570"/>
      <c r="J94" s="570"/>
      <c r="K94" s="570"/>
      <c r="L94" s="570"/>
      <c r="M94" s="571"/>
      <c r="N94" s="29">
        <v>47</v>
      </c>
      <c r="O94" s="28">
        <v>10</v>
      </c>
      <c r="P94" s="27">
        <v>3</v>
      </c>
      <c r="Q94" s="13" t="s">
        <v>17</v>
      </c>
      <c r="R94" s="25" t="s">
        <v>9</v>
      </c>
      <c r="S94" s="26" t="s">
        <v>5</v>
      </c>
      <c r="T94" s="25" t="s">
        <v>4</v>
      </c>
      <c r="U94" s="24" t="s">
        <v>3</v>
      </c>
      <c r="V94" s="23" t="s">
        <v>1</v>
      </c>
      <c r="W94" s="8"/>
      <c r="X94" s="148">
        <f t="shared" si="34"/>
        <v>500</v>
      </c>
      <c r="Y94" s="148">
        <f t="shared" si="35"/>
        <v>0</v>
      </c>
      <c r="Z94" s="149">
        <f t="shared" si="36"/>
        <v>0</v>
      </c>
      <c r="AA94" s="7"/>
      <c r="AB94" s="3"/>
    </row>
    <row r="95" spans="1:28" ht="29.25" customHeight="1">
      <c r="A95" s="22"/>
      <c r="B95" s="21"/>
      <c r="C95" s="133"/>
      <c r="D95" s="20"/>
      <c r="E95" s="19"/>
      <c r="F95" s="17"/>
      <c r="G95" s="569" t="s">
        <v>16</v>
      </c>
      <c r="H95" s="570"/>
      <c r="I95" s="570"/>
      <c r="J95" s="570"/>
      <c r="K95" s="570"/>
      <c r="L95" s="570"/>
      <c r="M95" s="571"/>
      <c r="N95" s="29">
        <v>47</v>
      </c>
      <c r="O95" s="28">
        <v>10</v>
      </c>
      <c r="P95" s="27">
        <v>3</v>
      </c>
      <c r="Q95" s="13" t="s">
        <v>15</v>
      </c>
      <c r="R95" s="25" t="s">
        <v>9</v>
      </c>
      <c r="S95" s="26" t="s">
        <v>8</v>
      </c>
      <c r="T95" s="25" t="s">
        <v>4</v>
      </c>
      <c r="U95" s="24" t="s">
        <v>3</v>
      </c>
      <c r="V95" s="23" t="s">
        <v>1</v>
      </c>
      <c r="W95" s="8"/>
      <c r="X95" s="148">
        <f t="shared" si="34"/>
        <v>500</v>
      </c>
      <c r="Y95" s="148">
        <f t="shared" si="35"/>
        <v>0</v>
      </c>
      <c r="Z95" s="149">
        <f t="shared" si="36"/>
        <v>0</v>
      </c>
      <c r="AA95" s="7"/>
      <c r="AB95" s="3"/>
    </row>
    <row r="96" spans="1:28" ht="57.75" customHeight="1">
      <c r="A96" s="22"/>
      <c r="B96" s="21"/>
      <c r="C96" s="133"/>
      <c r="D96" s="20"/>
      <c r="E96" s="19"/>
      <c r="F96" s="18"/>
      <c r="G96" s="17"/>
      <c r="H96" s="569" t="s">
        <v>14</v>
      </c>
      <c r="I96" s="570"/>
      <c r="J96" s="570"/>
      <c r="K96" s="570"/>
      <c r="L96" s="570"/>
      <c r="M96" s="571"/>
      <c r="N96" s="29">
        <v>47</v>
      </c>
      <c r="O96" s="28">
        <v>10</v>
      </c>
      <c r="P96" s="27">
        <v>3</v>
      </c>
      <c r="Q96" s="13" t="s">
        <v>13</v>
      </c>
      <c r="R96" s="25" t="s">
        <v>9</v>
      </c>
      <c r="S96" s="26" t="s">
        <v>8</v>
      </c>
      <c r="T96" s="25" t="s">
        <v>7</v>
      </c>
      <c r="U96" s="24" t="s">
        <v>3</v>
      </c>
      <c r="V96" s="23" t="s">
        <v>1</v>
      </c>
      <c r="W96" s="8"/>
      <c r="X96" s="148">
        <f t="shared" si="34"/>
        <v>500</v>
      </c>
      <c r="Y96" s="148">
        <f t="shared" si="35"/>
        <v>0</v>
      </c>
      <c r="Z96" s="149">
        <f t="shared" si="36"/>
        <v>0</v>
      </c>
      <c r="AA96" s="7"/>
      <c r="AB96" s="3"/>
    </row>
    <row r="97" spans="1:28" ht="43.5" customHeight="1">
      <c r="A97" s="22"/>
      <c r="B97" s="21"/>
      <c r="C97" s="133"/>
      <c r="D97" s="20"/>
      <c r="E97" s="19"/>
      <c r="F97" s="18"/>
      <c r="G97" s="18"/>
      <c r="H97" s="17"/>
      <c r="I97" s="569" t="s">
        <v>12</v>
      </c>
      <c r="J97" s="570"/>
      <c r="K97" s="570"/>
      <c r="L97" s="570"/>
      <c r="M97" s="571"/>
      <c r="N97" s="29">
        <v>47</v>
      </c>
      <c r="O97" s="28">
        <v>10</v>
      </c>
      <c r="P97" s="27">
        <v>3</v>
      </c>
      <c r="Q97" s="13" t="s">
        <v>10</v>
      </c>
      <c r="R97" s="25" t="s">
        <v>9</v>
      </c>
      <c r="S97" s="26" t="s">
        <v>8</v>
      </c>
      <c r="T97" s="25" t="s">
        <v>7</v>
      </c>
      <c r="U97" s="24" t="s">
        <v>624</v>
      </c>
      <c r="V97" s="23" t="s">
        <v>1</v>
      </c>
      <c r="W97" s="8"/>
      <c r="X97" s="148">
        <f>X98</f>
        <v>500</v>
      </c>
      <c r="Y97" s="148">
        <f t="shared" si="35"/>
        <v>0</v>
      </c>
      <c r="Z97" s="149">
        <f t="shared" si="36"/>
        <v>0</v>
      </c>
      <c r="AA97" s="7"/>
      <c r="AB97" s="3"/>
    </row>
    <row r="98" spans="1:28" ht="29.25" customHeight="1">
      <c r="A98" s="22"/>
      <c r="B98" s="21"/>
      <c r="C98" s="133"/>
      <c r="D98" s="39"/>
      <c r="E98" s="38"/>
      <c r="F98" s="37"/>
      <c r="G98" s="37"/>
      <c r="H98" s="37"/>
      <c r="I98" s="36"/>
      <c r="J98" s="574" t="s">
        <v>11</v>
      </c>
      <c r="K98" s="574"/>
      <c r="L98" s="574"/>
      <c r="M98" s="575"/>
      <c r="N98" s="16">
        <v>47</v>
      </c>
      <c r="O98" s="15">
        <v>10</v>
      </c>
      <c r="P98" s="14">
        <v>3</v>
      </c>
      <c r="Q98" s="13" t="s">
        <v>10</v>
      </c>
      <c r="R98" s="11" t="s">
        <v>9</v>
      </c>
      <c r="S98" s="12" t="s">
        <v>8</v>
      </c>
      <c r="T98" s="11" t="s">
        <v>7</v>
      </c>
      <c r="U98" s="10" t="s">
        <v>624</v>
      </c>
      <c r="V98" s="9" t="s">
        <v>6</v>
      </c>
      <c r="W98" s="8"/>
      <c r="X98" s="150">
        <v>500</v>
      </c>
      <c r="Y98" s="150">
        <v>0</v>
      </c>
      <c r="Z98" s="151">
        <v>0</v>
      </c>
      <c r="AA98" s="7"/>
      <c r="AB98" s="3"/>
    </row>
    <row r="99" spans="1:28" ht="29.25" customHeight="1">
      <c r="A99" s="22"/>
      <c r="B99" s="21"/>
      <c r="C99" s="133"/>
      <c r="D99" s="108"/>
      <c r="E99" s="108"/>
      <c r="F99" s="109"/>
      <c r="G99" s="109"/>
      <c r="H99" s="109"/>
      <c r="I99" s="110"/>
      <c r="J99" s="111"/>
      <c r="K99" s="111"/>
      <c r="L99" s="111"/>
      <c r="M99" s="112" t="s">
        <v>149</v>
      </c>
      <c r="N99" s="113"/>
      <c r="O99" s="114"/>
      <c r="P99" s="115"/>
      <c r="Q99" s="93"/>
      <c r="R99" s="116"/>
      <c r="S99" s="117"/>
      <c r="T99" s="116"/>
      <c r="U99" s="118"/>
      <c r="V99" s="119"/>
      <c r="W99" s="94"/>
      <c r="X99" s="162">
        <f>X92+X81+X59+X43+X38+X31+X16</f>
        <v>3549916</v>
      </c>
      <c r="Y99" s="162">
        <f>Y92+Y81+Y59+Y43+Y38+Y31+Y16</f>
        <v>2992145.36</v>
      </c>
      <c r="Z99" s="163">
        <f>Z92+Z81+Z59+Z43+Z38+Z31+Z16</f>
        <v>2876618.85</v>
      </c>
      <c r="AA99" s="7"/>
      <c r="AB99" s="3"/>
    </row>
    <row r="100" spans="1:28" ht="23.25" customHeight="1" thickBot="1">
      <c r="A100" s="22"/>
      <c r="B100" s="21"/>
      <c r="C100" s="133"/>
      <c r="D100" s="580" t="s">
        <v>2</v>
      </c>
      <c r="E100" s="580"/>
      <c r="F100" s="580"/>
      <c r="G100" s="580"/>
      <c r="H100" s="580"/>
      <c r="I100" s="580"/>
      <c r="J100" s="581"/>
      <c r="K100" s="581"/>
      <c r="L100" s="581"/>
      <c r="M100" s="582"/>
      <c r="N100" s="120">
        <v>47</v>
      </c>
      <c r="O100" s="121"/>
      <c r="P100" s="122" t="s">
        <v>1</v>
      </c>
      <c r="Q100" s="123" t="s">
        <v>1</v>
      </c>
      <c r="R100" s="124" t="s">
        <v>1</v>
      </c>
      <c r="S100" s="125" t="s">
        <v>1</v>
      </c>
      <c r="T100" s="124" t="s">
        <v>1</v>
      </c>
      <c r="U100" s="126" t="s">
        <v>1</v>
      </c>
      <c r="V100" s="127" t="s">
        <v>1</v>
      </c>
      <c r="W100" s="128"/>
      <c r="X100" s="164">
        <v>0</v>
      </c>
      <c r="Y100" s="164">
        <f>(Y99-Y41-Y35)*2.564106612%</f>
        <v>74475.63962429919</v>
      </c>
      <c r="Z100" s="165">
        <f>(Z99-Z41-Z35)*5.263159756%</f>
        <v>146643.14922728602</v>
      </c>
      <c r="AA100" s="7"/>
      <c r="AB100" s="3"/>
    </row>
    <row r="101" spans="1:28" ht="23.25" customHeight="1" thickBot="1">
      <c r="A101" s="4"/>
      <c r="B101" s="5"/>
      <c r="C101" s="140"/>
      <c r="D101" s="141"/>
      <c r="E101" s="141"/>
      <c r="F101" s="141"/>
      <c r="G101" s="141"/>
      <c r="H101" s="141"/>
      <c r="I101" s="141"/>
      <c r="J101" s="141"/>
      <c r="K101" s="141"/>
      <c r="L101" s="129"/>
      <c r="M101" s="295" t="s">
        <v>0</v>
      </c>
      <c r="N101" s="296"/>
      <c r="O101" s="296"/>
      <c r="P101" s="296"/>
      <c r="Q101" s="296"/>
      <c r="R101" s="296"/>
      <c r="S101" s="296"/>
      <c r="T101" s="296"/>
      <c r="U101" s="296"/>
      <c r="V101" s="296"/>
      <c r="W101" s="297"/>
      <c r="X101" s="298">
        <f>X99+X100</f>
        <v>3549916</v>
      </c>
      <c r="Y101" s="298">
        <f>Y99+Y100</f>
        <v>3066620.9996242989</v>
      </c>
      <c r="Z101" s="299">
        <f>Z99+Z100</f>
        <v>3023261.9992272863</v>
      </c>
      <c r="AA101" s="3"/>
      <c r="AB101" s="2"/>
    </row>
  </sheetData>
  <autoFilter ref="M14:Z101">
    <filterColumn colId="5" showButton="0"/>
    <filterColumn colId="6" showButton="0"/>
    <filterColumn colId="7" showButton="0"/>
  </autoFilter>
  <mergeCells count="83">
    <mergeCell ref="I41:M41"/>
    <mergeCell ref="I48:M48"/>
    <mergeCell ref="J37:M37"/>
    <mergeCell ref="J42:M42"/>
    <mergeCell ref="E39:M39"/>
    <mergeCell ref="E44:M44"/>
    <mergeCell ref="F40:M40"/>
    <mergeCell ref="F45:M45"/>
    <mergeCell ref="G46:M46"/>
    <mergeCell ref="H47:M47"/>
    <mergeCell ref="D43:M43"/>
    <mergeCell ref="D38:M38"/>
    <mergeCell ref="J49:M49"/>
    <mergeCell ref="J52:M52"/>
    <mergeCell ref="J58:M58"/>
    <mergeCell ref="J65:M65"/>
    <mergeCell ref="I51:M51"/>
    <mergeCell ref="H50:M50"/>
    <mergeCell ref="H56:M56"/>
    <mergeCell ref="H63:M63"/>
    <mergeCell ref="D59:M59"/>
    <mergeCell ref="H69:M69"/>
    <mergeCell ref="H75:M75"/>
    <mergeCell ref="I57:M57"/>
    <mergeCell ref="I64:M64"/>
    <mergeCell ref="E53:M53"/>
    <mergeCell ref="J71:M71"/>
    <mergeCell ref="E60:M60"/>
    <mergeCell ref="E66:M66"/>
    <mergeCell ref="E72:M72"/>
    <mergeCell ref="I70:M70"/>
    <mergeCell ref="F54:M54"/>
    <mergeCell ref="F61:M61"/>
    <mergeCell ref="F67:M67"/>
    <mergeCell ref="G55:M55"/>
    <mergeCell ref="G62:M62"/>
    <mergeCell ref="G68:M68"/>
    <mergeCell ref="D100:M100"/>
    <mergeCell ref="E82:M82"/>
    <mergeCell ref="E93:M93"/>
    <mergeCell ref="F83:M83"/>
    <mergeCell ref="H85:M85"/>
    <mergeCell ref="H89:M89"/>
    <mergeCell ref="G95:M95"/>
    <mergeCell ref="J87:M87"/>
    <mergeCell ref="J91:M91"/>
    <mergeCell ref="J98:M98"/>
    <mergeCell ref="I90:M90"/>
    <mergeCell ref="I97:M97"/>
    <mergeCell ref="H96:M96"/>
    <mergeCell ref="D92:M92"/>
    <mergeCell ref="I86:M86"/>
    <mergeCell ref="F73:M73"/>
    <mergeCell ref="F94:M94"/>
    <mergeCell ref="G74:M74"/>
    <mergeCell ref="G84:M84"/>
    <mergeCell ref="G88:M88"/>
    <mergeCell ref="H78:M78"/>
    <mergeCell ref="D81:M81"/>
    <mergeCell ref="I76:M76"/>
    <mergeCell ref="I79:M79"/>
    <mergeCell ref="J77:M77"/>
    <mergeCell ref="J80:M80"/>
    <mergeCell ref="J36:M36"/>
    <mergeCell ref="E21:M21"/>
    <mergeCell ref="E32:M32"/>
    <mergeCell ref="F22:M22"/>
    <mergeCell ref="F33:M33"/>
    <mergeCell ref="H23:M23"/>
    <mergeCell ref="H34:M34"/>
    <mergeCell ref="I24:M24"/>
    <mergeCell ref="I35:M35"/>
    <mergeCell ref="R13:U13"/>
    <mergeCell ref="R14:U14"/>
    <mergeCell ref="C15:M15"/>
    <mergeCell ref="D16:M16"/>
    <mergeCell ref="D31:M31"/>
    <mergeCell ref="E17:M17"/>
    <mergeCell ref="F18:M18"/>
    <mergeCell ref="J25:M25"/>
    <mergeCell ref="J30:M30"/>
    <mergeCell ref="I19:M19"/>
    <mergeCell ref="J20:M20"/>
  </mergeCells>
  <pageMargins left="0.196850393700787" right="0.196850393700787" top="0.39370078740157499" bottom="0.196850393700787" header="0.196850393700787" footer="0.196850393700787"/>
  <pageSetup paperSize="9" scale="70" fitToHeight="0" orientation="portrait" r:id="rId1"/>
  <headerFooter alignWithMargins="0">
    <oddHeader>&amp;CСтраница &amp;P из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9"/>
  <sheetViews>
    <sheetView showGridLines="0" workbookViewId="0">
      <selection activeCell="Y18" sqref="Y18"/>
    </sheetView>
  </sheetViews>
  <sheetFormatPr defaultColWidth="9.140625" defaultRowHeight="12.75"/>
  <cols>
    <col min="1" max="1" width="0.5703125" style="1" customWidth="1"/>
    <col min="2" max="13" width="0" style="1" hidden="1" customWidth="1"/>
    <col min="14" max="14" width="50" style="1" customWidth="1"/>
    <col min="15" max="15" width="0" style="1" hidden="1" customWidth="1"/>
    <col min="16" max="16" width="5.42578125" style="1" customWidth="1"/>
    <col min="17" max="17" width="5.28515625" style="1" customWidth="1"/>
    <col min="18" max="24" width="0" style="1" hidden="1" customWidth="1"/>
    <col min="25" max="25" width="18" style="1" customWidth="1"/>
    <col min="26" max="26" width="17.140625" style="1" customWidth="1"/>
    <col min="27" max="27" width="17.85546875" style="1" customWidth="1"/>
    <col min="28" max="28" width="0" style="1" hidden="1" customWidth="1"/>
    <col min="29" max="29" width="1.140625" style="1" customWidth="1"/>
    <col min="30" max="256" width="9.140625" style="1" customWidth="1"/>
    <col min="257" max="16384" width="9.140625" style="1"/>
  </cols>
  <sheetData>
    <row r="1" spans="1:29" ht="12.75" customHeight="1">
      <c r="A1" s="85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2"/>
      <c r="Z1" s="83"/>
      <c r="AA1" s="2"/>
      <c r="AB1" s="3"/>
      <c r="AC1" s="2"/>
    </row>
    <row r="2" spans="1:29" ht="12.75" customHeight="1">
      <c r="A2" s="85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6"/>
      <c r="X2" s="84"/>
      <c r="Y2" s="166" t="s">
        <v>596</v>
      </c>
      <c r="Z2" s="83"/>
      <c r="AA2" s="2"/>
      <c r="AB2" s="3"/>
      <c r="AC2" s="2"/>
    </row>
    <row r="3" spans="1:29" ht="12.75" customHeight="1">
      <c r="A3" s="8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6"/>
      <c r="X3" s="84"/>
      <c r="Y3" s="166" t="s">
        <v>147</v>
      </c>
      <c r="Z3" s="83"/>
      <c r="AA3" s="2"/>
      <c r="AB3" s="3"/>
      <c r="AC3" s="2"/>
    </row>
    <row r="4" spans="1:29" ht="12.75" customHeight="1">
      <c r="A4" s="85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6"/>
      <c r="X4" s="84"/>
      <c r="Y4" s="166" t="s">
        <v>146</v>
      </c>
      <c r="Z4" s="83"/>
      <c r="AA4" s="3"/>
      <c r="AB4" s="3"/>
      <c r="AC4" s="2"/>
    </row>
    <row r="5" spans="1:29" ht="12.75" customHeigh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4"/>
      <c r="P5" s="4"/>
      <c r="Q5" s="2"/>
      <c r="R5" s="87"/>
      <c r="S5" s="89"/>
      <c r="T5" s="87"/>
      <c r="U5" s="87"/>
      <c r="V5" s="87"/>
      <c r="W5" s="86"/>
      <c r="X5" s="88"/>
      <c r="Y5" s="166" t="s">
        <v>542</v>
      </c>
      <c r="Z5" s="87"/>
      <c r="AA5" s="81"/>
      <c r="AB5" s="3"/>
      <c r="AC5" s="2"/>
    </row>
    <row r="6" spans="1:29" ht="12.75" customHeight="1">
      <c r="A6" s="85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6"/>
      <c r="X6" s="84"/>
      <c r="Y6" s="166" t="s">
        <v>633</v>
      </c>
      <c r="Z6" s="83"/>
      <c r="AA6" s="2"/>
      <c r="AB6" s="3"/>
      <c r="AC6" s="2"/>
    </row>
    <row r="7" spans="1:29" ht="12.75" customHeight="1">
      <c r="A7" s="85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3"/>
      <c r="AA7" s="3"/>
      <c r="AB7" s="3"/>
      <c r="AC7" s="2"/>
    </row>
    <row r="8" spans="1:29" ht="12.75" customHeight="1">
      <c r="A8" s="78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3"/>
      <c r="AC8" s="2"/>
    </row>
    <row r="9" spans="1:29" ht="12.75" customHeight="1">
      <c r="A9" s="82" t="s">
        <v>150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3"/>
      <c r="AC9" s="2"/>
    </row>
    <row r="10" spans="1:29" ht="12.75" customHeight="1">
      <c r="A10" s="82" t="s">
        <v>609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492"/>
      <c r="AB10" s="3"/>
      <c r="AC10" s="2"/>
    </row>
    <row r="11" spans="1:29" ht="12.75" customHeight="1">
      <c r="A11" s="80" t="s">
        <v>610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3"/>
      <c r="AC11" s="2"/>
    </row>
    <row r="12" spans="1:29" ht="12.75" customHeight="1">
      <c r="A12" s="80" t="s">
        <v>151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168"/>
      <c r="N12" s="493"/>
      <c r="O12" s="493"/>
      <c r="P12" s="493"/>
      <c r="Q12" s="493"/>
      <c r="R12" s="493"/>
      <c r="S12" s="493"/>
      <c r="T12" s="493"/>
      <c r="U12" s="493"/>
      <c r="V12" s="493"/>
      <c r="W12" s="493"/>
      <c r="X12" s="493"/>
      <c r="Y12" s="493"/>
      <c r="Z12" s="492"/>
      <c r="AA12" s="492"/>
      <c r="AB12" s="3"/>
      <c r="AC12" s="2"/>
    </row>
    <row r="13" spans="1:29" ht="12.75" customHeight="1" thickBot="1">
      <c r="A13" s="78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6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1"/>
      <c r="AA13" s="202" t="s">
        <v>144</v>
      </c>
      <c r="AB13" s="3"/>
      <c r="AC13" s="2"/>
    </row>
    <row r="14" spans="1:29" ht="47.25" customHeight="1" thickBot="1">
      <c r="A14" s="6"/>
      <c r="B14" s="169"/>
      <c r="C14" s="130"/>
      <c r="D14" s="74"/>
      <c r="E14" s="74"/>
      <c r="F14" s="74"/>
      <c r="G14" s="74"/>
      <c r="H14" s="74"/>
      <c r="I14" s="74"/>
      <c r="J14" s="74"/>
      <c r="K14" s="74"/>
      <c r="L14" s="74"/>
      <c r="M14" s="73"/>
      <c r="N14" s="71" t="s">
        <v>143</v>
      </c>
      <c r="O14" s="70" t="s">
        <v>142</v>
      </c>
      <c r="P14" s="69" t="s">
        <v>141</v>
      </c>
      <c r="Q14" s="69" t="s">
        <v>140</v>
      </c>
      <c r="R14" s="72" t="s">
        <v>139</v>
      </c>
      <c r="S14" s="556" t="s">
        <v>138</v>
      </c>
      <c r="T14" s="556"/>
      <c r="U14" s="556"/>
      <c r="V14" s="556"/>
      <c r="W14" s="70" t="s">
        <v>137</v>
      </c>
      <c r="X14" s="69" t="s">
        <v>136</v>
      </c>
      <c r="Y14" s="69" t="s">
        <v>135</v>
      </c>
      <c r="Z14" s="518" t="s">
        <v>148</v>
      </c>
      <c r="AA14" s="67" t="s">
        <v>606</v>
      </c>
      <c r="AB14" s="66"/>
      <c r="AC14" s="3"/>
    </row>
    <row r="15" spans="1:29" ht="12" customHeight="1" thickBot="1">
      <c r="A15" s="58"/>
      <c r="B15" s="63"/>
      <c r="C15" s="199"/>
      <c r="D15" s="64"/>
      <c r="E15" s="63"/>
      <c r="F15" s="63"/>
      <c r="G15" s="63"/>
      <c r="H15" s="63"/>
      <c r="I15" s="63"/>
      <c r="J15" s="63"/>
      <c r="K15" s="63"/>
      <c r="L15" s="63"/>
      <c r="M15" s="62"/>
      <c r="N15" s="170">
        <v>1</v>
      </c>
      <c r="O15" s="171">
        <v>2</v>
      </c>
      <c r="P15" s="170">
        <v>2</v>
      </c>
      <c r="Q15" s="170">
        <v>3</v>
      </c>
      <c r="R15" s="172">
        <v>5</v>
      </c>
      <c r="S15" s="583">
        <v>5</v>
      </c>
      <c r="T15" s="583"/>
      <c r="U15" s="583"/>
      <c r="V15" s="583"/>
      <c r="W15" s="173">
        <v>6</v>
      </c>
      <c r="X15" s="171">
        <v>7</v>
      </c>
      <c r="Y15" s="170">
        <v>4</v>
      </c>
      <c r="Z15" s="170">
        <v>5</v>
      </c>
      <c r="AA15" s="170">
        <v>6</v>
      </c>
      <c r="AB15" s="58"/>
      <c r="AC15" s="3"/>
    </row>
    <row r="16" spans="1:29" ht="15" customHeight="1">
      <c r="A16" s="22"/>
      <c r="B16" s="174"/>
      <c r="C16" s="175"/>
      <c r="D16" s="584" t="s">
        <v>133</v>
      </c>
      <c r="E16" s="584"/>
      <c r="F16" s="584"/>
      <c r="G16" s="584"/>
      <c r="H16" s="584"/>
      <c r="I16" s="584"/>
      <c r="J16" s="584"/>
      <c r="K16" s="584"/>
      <c r="L16" s="584"/>
      <c r="M16" s="584"/>
      <c r="N16" s="584"/>
      <c r="O16" s="585"/>
      <c r="P16" s="176">
        <v>1</v>
      </c>
      <c r="Q16" s="177" t="s">
        <v>4</v>
      </c>
      <c r="R16" s="178" t="s">
        <v>152</v>
      </c>
      <c r="S16" s="179" t="s">
        <v>4</v>
      </c>
      <c r="T16" s="180" t="s">
        <v>5</v>
      </c>
      <c r="U16" s="179" t="s">
        <v>4</v>
      </c>
      <c r="V16" s="181" t="s">
        <v>3</v>
      </c>
      <c r="W16" s="586"/>
      <c r="X16" s="587"/>
      <c r="Y16" s="352">
        <f>Y17+Y19+Y18</f>
        <v>1898700.25</v>
      </c>
      <c r="Z16" s="352">
        <f>Z17+Z19+Z18</f>
        <v>1425525.3399999999</v>
      </c>
      <c r="AA16" s="353">
        <f>AA17+AA19+AA18</f>
        <v>1333357.23</v>
      </c>
      <c r="AB16" s="182"/>
      <c r="AC16" s="183"/>
    </row>
    <row r="17" spans="1:29" ht="43.5" customHeight="1">
      <c r="A17" s="22"/>
      <c r="B17" s="184"/>
      <c r="C17" s="190"/>
      <c r="D17" s="185"/>
      <c r="E17" s="588" t="s">
        <v>132</v>
      </c>
      <c r="F17" s="588"/>
      <c r="G17" s="588"/>
      <c r="H17" s="588"/>
      <c r="I17" s="588"/>
      <c r="J17" s="588"/>
      <c r="K17" s="588"/>
      <c r="L17" s="588"/>
      <c r="M17" s="588"/>
      <c r="N17" s="588"/>
      <c r="O17" s="589"/>
      <c r="P17" s="15">
        <v>1</v>
      </c>
      <c r="Q17" s="14">
        <v>2</v>
      </c>
      <c r="R17" s="186" t="s">
        <v>152</v>
      </c>
      <c r="S17" s="14" t="s">
        <v>4</v>
      </c>
      <c r="T17" s="187" t="s">
        <v>5</v>
      </c>
      <c r="U17" s="14" t="s">
        <v>4</v>
      </c>
      <c r="V17" s="188" t="s">
        <v>3</v>
      </c>
      <c r="W17" s="590"/>
      <c r="X17" s="591"/>
      <c r="Y17" s="270">
        <v>491000</v>
      </c>
      <c r="Z17" s="270">
        <v>400000</v>
      </c>
      <c r="AA17" s="271">
        <v>400000</v>
      </c>
      <c r="AB17" s="189"/>
      <c r="AC17" s="183"/>
    </row>
    <row r="18" spans="1:29" ht="75" customHeight="1">
      <c r="A18" s="22"/>
      <c r="B18" s="184"/>
      <c r="C18" s="190"/>
      <c r="D18" s="514"/>
      <c r="E18" s="510"/>
      <c r="F18" s="510"/>
      <c r="G18" s="510"/>
      <c r="H18" s="510"/>
      <c r="I18" s="510"/>
      <c r="J18" s="510"/>
      <c r="K18" s="510"/>
      <c r="L18" s="510"/>
      <c r="M18" s="510"/>
      <c r="N18" s="510" t="s">
        <v>128</v>
      </c>
      <c r="O18" s="511"/>
      <c r="P18" s="15">
        <v>1</v>
      </c>
      <c r="Q18" s="14">
        <v>4</v>
      </c>
      <c r="R18" s="186"/>
      <c r="S18" s="14"/>
      <c r="T18" s="187"/>
      <c r="U18" s="14"/>
      <c r="V18" s="188"/>
      <c r="W18" s="512"/>
      <c r="X18" s="513"/>
      <c r="Y18" s="270">
        <v>1407040.25</v>
      </c>
      <c r="Z18" s="270">
        <v>1025525.34</v>
      </c>
      <c r="AA18" s="271">
        <v>933357.23</v>
      </c>
      <c r="AB18" s="189"/>
      <c r="AC18" s="183"/>
    </row>
    <row r="19" spans="1:29" ht="57.75" customHeight="1">
      <c r="A19" s="22"/>
      <c r="B19" s="184"/>
      <c r="C19" s="190"/>
      <c r="D19" s="185"/>
      <c r="E19" s="588" t="s">
        <v>602</v>
      </c>
      <c r="F19" s="588"/>
      <c r="G19" s="588"/>
      <c r="H19" s="588"/>
      <c r="I19" s="588"/>
      <c r="J19" s="588"/>
      <c r="K19" s="588"/>
      <c r="L19" s="588"/>
      <c r="M19" s="588"/>
      <c r="N19" s="588"/>
      <c r="O19" s="589"/>
      <c r="P19" s="15">
        <v>1</v>
      </c>
      <c r="Q19" s="14">
        <v>13</v>
      </c>
      <c r="R19" s="186" t="s">
        <v>152</v>
      </c>
      <c r="S19" s="14" t="s">
        <v>4</v>
      </c>
      <c r="T19" s="187" t="s">
        <v>5</v>
      </c>
      <c r="U19" s="14" t="s">
        <v>4</v>
      </c>
      <c r="V19" s="188" t="s">
        <v>3</v>
      </c>
      <c r="W19" s="590"/>
      <c r="X19" s="591"/>
      <c r="Y19" s="270">
        <v>660</v>
      </c>
      <c r="Z19" s="270">
        <v>0</v>
      </c>
      <c r="AA19" s="271">
        <v>0</v>
      </c>
      <c r="AB19" s="189"/>
      <c r="AC19" s="183"/>
    </row>
    <row r="20" spans="1:29" ht="15" customHeight="1">
      <c r="A20" s="22"/>
      <c r="B20" s="184"/>
      <c r="C20" s="190"/>
      <c r="D20" s="592" t="s">
        <v>122</v>
      </c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3"/>
      <c r="P20" s="191">
        <v>2</v>
      </c>
      <c r="Q20" s="192" t="s">
        <v>4</v>
      </c>
      <c r="R20" s="186" t="s">
        <v>152</v>
      </c>
      <c r="S20" s="14" t="s">
        <v>4</v>
      </c>
      <c r="T20" s="187" t="s">
        <v>5</v>
      </c>
      <c r="U20" s="14" t="s">
        <v>4</v>
      </c>
      <c r="V20" s="188" t="s">
        <v>3</v>
      </c>
      <c r="W20" s="594"/>
      <c r="X20" s="595"/>
      <c r="Y20" s="354">
        <f>Y21</f>
        <v>74400</v>
      </c>
      <c r="Z20" s="354">
        <f t="shared" ref="Z20" si="0">Z21</f>
        <v>75100</v>
      </c>
      <c r="AA20" s="355">
        <f>SUM(AA21)</f>
        <v>77900</v>
      </c>
      <c r="AB20" s="189"/>
      <c r="AC20" s="183"/>
    </row>
    <row r="21" spans="1:29" ht="15" customHeight="1">
      <c r="A21" s="22"/>
      <c r="B21" s="184"/>
      <c r="C21" s="190"/>
      <c r="D21" s="185"/>
      <c r="E21" s="588" t="s">
        <v>121</v>
      </c>
      <c r="F21" s="588"/>
      <c r="G21" s="588"/>
      <c r="H21" s="588"/>
      <c r="I21" s="588"/>
      <c r="J21" s="588"/>
      <c r="K21" s="588"/>
      <c r="L21" s="588"/>
      <c r="M21" s="588"/>
      <c r="N21" s="588"/>
      <c r="O21" s="589"/>
      <c r="P21" s="15">
        <v>2</v>
      </c>
      <c r="Q21" s="14">
        <v>3</v>
      </c>
      <c r="R21" s="186" t="s">
        <v>152</v>
      </c>
      <c r="S21" s="14" t="s">
        <v>4</v>
      </c>
      <c r="T21" s="187" t="s">
        <v>5</v>
      </c>
      <c r="U21" s="14" t="s">
        <v>4</v>
      </c>
      <c r="V21" s="188" t="s">
        <v>3</v>
      </c>
      <c r="W21" s="590"/>
      <c r="X21" s="591"/>
      <c r="Y21" s="270">
        <v>74400</v>
      </c>
      <c r="Z21" s="270">
        <v>75100</v>
      </c>
      <c r="AA21" s="271">
        <v>77900</v>
      </c>
      <c r="AB21" s="189"/>
      <c r="AC21" s="183"/>
    </row>
    <row r="22" spans="1:29" ht="29.25" customHeight="1">
      <c r="A22" s="22"/>
      <c r="B22" s="184"/>
      <c r="C22" s="190"/>
      <c r="D22" s="592" t="s">
        <v>110</v>
      </c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3"/>
      <c r="P22" s="191">
        <v>3</v>
      </c>
      <c r="Q22" s="192" t="s">
        <v>4</v>
      </c>
      <c r="R22" s="186" t="s">
        <v>152</v>
      </c>
      <c r="S22" s="14" t="s">
        <v>4</v>
      </c>
      <c r="T22" s="187" t="s">
        <v>5</v>
      </c>
      <c r="U22" s="14" t="s">
        <v>4</v>
      </c>
      <c r="V22" s="188" t="s">
        <v>3</v>
      </c>
      <c r="W22" s="594"/>
      <c r="X22" s="595"/>
      <c r="Y22" s="354">
        <f>Y23</f>
        <v>12500</v>
      </c>
      <c r="Z22" s="354">
        <f t="shared" ref="Z22:AA22" si="1">Z23</f>
        <v>12500</v>
      </c>
      <c r="AA22" s="355">
        <f t="shared" si="1"/>
        <v>12500</v>
      </c>
      <c r="AB22" s="189"/>
      <c r="AC22" s="183"/>
    </row>
    <row r="23" spans="1:29" ht="15" customHeight="1">
      <c r="A23" s="22"/>
      <c r="B23" s="184"/>
      <c r="C23" s="190"/>
      <c r="D23" s="185"/>
      <c r="E23" s="588" t="s">
        <v>109</v>
      </c>
      <c r="F23" s="588"/>
      <c r="G23" s="588"/>
      <c r="H23" s="588"/>
      <c r="I23" s="588"/>
      <c r="J23" s="588"/>
      <c r="K23" s="588"/>
      <c r="L23" s="588"/>
      <c r="M23" s="588"/>
      <c r="N23" s="588"/>
      <c r="O23" s="589"/>
      <c r="P23" s="15">
        <v>3</v>
      </c>
      <c r="Q23" s="14">
        <v>4</v>
      </c>
      <c r="R23" s="186" t="s">
        <v>152</v>
      </c>
      <c r="S23" s="14" t="s">
        <v>4</v>
      </c>
      <c r="T23" s="187" t="s">
        <v>5</v>
      </c>
      <c r="U23" s="14" t="s">
        <v>4</v>
      </c>
      <c r="V23" s="188" t="s">
        <v>3</v>
      </c>
      <c r="W23" s="590"/>
      <c r="X23" s="591"/>
      <c r="Y23" s="270">
        <v>12500</v>
      </c>
      <c r="Z23" s="270">
        <v>12500</v>
      </c>
      <c r="AA23" s="271">
        <v>12500</v>
      </c>
      <c r="AB23" s="189"/>
      <c r="AC23" s="183"/>
    </row>
    <row r="24" spans="1:29" ht="15" customHeight="1">
      <c r="A24" s="22"/>
      <c r="B24" s="184"/>
      <c r="C24" s="190"/>
      <c r="D24" s="592" t="s">
        <v>102</v>
      </c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3"/>
      <c r="P24" s="191">
        <v>4</v>
      </c>
      <c r="Q24" s="192" t="s">
        <v>4</v>
      </c>
      <c r="R24" s="186" t="s">
        <v>152</v>
      </c>
      <c r="S24" s="14" t="s">
        <v>4</v>
      </c>
      <c r="T24" s="187" t="s">
        <v>5</v>
      </c>
      <c r="U24" s="14" t="s">
        <v>4</v>
      </c>
      <c r="V24" s="188" t="s">
        <v>3</v>
      </c>
      <c r="W24" s="594"/>
      <c r="X24" s="595"/>
      <c r="Y24" s="354">
        <f>Y25+Y26</f>
        <v>601015.75</v>
      </c>
      <c r="Z24" s="354">
        <f t="shared" ref="Z24:AA24" si="2">Z25+Z26</f>
        <v>678020.02</v>
      </c>
      <c r="AA24" s="355">
        <f t="shared" si="2"/>
        <v>699861.62</v>
      </c>
      <c r="AB24" s="189"/>
      <c r="AC24" s="183"/>
    </row>
    <row r="25" spans="1:29" ht="15" customHeight="1">
      <c r="A25" s="22"/>
      <c r="B25" s="184"/>
      <c r="C25" s="190"/>
      <c r="D25" s="185"/>
      <c r="E25" s="588" t="s">
        <v>101</v>
      </c>
      <c r="F25" s="588"/>
      <c r="G25" s="588"/>
      <c r="H25" s="588"/>
      <c r="I25" s="588"/>
      <c r="J25" s="588"/>
      <c r="K25" s="588"/>
      <c r="L25" s="588"/>
      <c r="M25" s="588"/>
      <c r="N25" s="588"/>
      <c r="O25" s="589"/>
      <c r="P25" s="15">
        <v>4</v>
      </c>
      <c r="Q25" s="14">
        <v>9</v>
      </c>
      <c r="R25" s="186" t="s">
        <v>152</v>
      </c>
      <c r="S25" s="14" t="s">
        <v>4</v>
      </c>
      <c r="T25" s="187" t="s">
        <v>5</v>
      </c>
      <c r="U25" s="14" t="s">
        <v>4</v>
      </c>
      <c r="V25" s="188" t="s">
        <v>3</v>
      </c>
      <c r="W25" s="590"/>
      <c r="X25" s="591"/>
      <c r="Y25" s="270">
        <v>601015.75</v>
      </c>
      <c r="Z25" s="270">
        <v>678020.02</v>
      </c>
      <c r="AA25" s="271">
        <v>699861.62</v>
      </c>
      <c r="AB25" s="189"/>
      <c r="AC25" s="183"/>
    </row>
    <row r="26" spans="1:29" ht="29.25" customHeight="1">
      <c r="A26" s="22"/>
      <c r="B26" s="184"/>
      <c r="C26" s="190"/>
      <c r="D26" s="185"/>
      <c r="E26" s="588" t="s">
        <v>86</v>
      </c>
      <c r="F26" s="588"/>
      <c r="G26" s="588"/>
      <c r="H26" s="588"/>
      <c r="I26" s="588"/>
      <c r="J26" s="588"/>
      <c r="K26" s="588"/>
      <c r="L26" s="588"/>
      <c r="M26" s="588"/>
      <c r="N26" s="588"/>
      <c r="O26" s="589"/>
      <c r="P26" s="15">
        <v>4</v>
      </c>
      <c r="Q26" s="14">
        <v>12</v>
      </c>
      <c r="R26" s="186" t="s">
        <v>152</v>
      </c>
      <c r="S26" s="14" t="s">
        <v>4</v>
      </c>
      <c r="T26" s="187" t="s">
        <v>5</v>
      </c>
      <c r="U26" s="14" t="s">
        <v>4</v>
      </c>
      <c r="V26" s="188" t="s">
        <v>3</v>
      </c>
      <c r="W26" s="590"/>
      <c r="X26" s="591"/>
      <c r="Y26" s="270">
        <v>0</v>
      </c>
      <c r="Z26" s="270">
        <v>0</v>
      </c>
      <c r="AA26" s="271">
        <v>0</v>
      </c>
      <c r="AB26" s="189"/>
      <c r="AC26" s="183"/>
    </row>
    <row r="27" spans="1:29" ht="29.25" customHeight="1">
      <c r="A27" s="22"/>
      <c r="B27" s="184"/>
      <c r="C27" s="190"/>
      <c r="D27" s="592" t="s">
        <v>79</v>
      </c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3"/>
      <c r="P27" s="191">
        <v>5</v>
      </c>
      <c r="Q27" s="192" t="s">
        <v>4</v>
      </c>
      <c r="R27" s="186" t="s">
        <v>152</v>
      </c>
      <c r="S27" s="14" t="s">
        <v>4</v>
      </c>
      <c r="T27" s="187" t="s">
        <v>5</v>
      </c>
      <c r="U27" s="14" t="s">
        <v>4</v>
      </c>
      <c r="V27" s="188" t="s">
        <v>3</v>
      </c>
      <c r="W27" s="594"/>
      <c r="X27" s="595"/>
      <c r="Y27" s="354">
        <f>Y28+Y29+Y30</f>
        <v>0</v>
      </c>
      <c r="Z27" s="354">
        <f t="shared" ref="Z27:AA27" si="3">Z28+Z29+Z30</f>
        <v>0</v>
      </c>
      <c r="AA27" s="355">
        <f t="shared" si="3"/>
        <v>0</v>
      </c>
      <c r="AB27" s="189"/>
      <c r="AC27" s="183"/>
    </row>
    <row r="28" spans="1:29" ht="15" customHeight="1">
      <c r="A28" s="22"/>
      <c r="B28" s="184"/>
      <c r="C28" s="190"/>
      <c r="D28" s="185"/>
      <c r="E28" s="588" t="s">
        <v>78</v>
      </c>
      <c r="F28" s="588"/>
      <c r="G28" s="588"/>
      <c r="H28" s="588"/>
      <c r="I28" s="588"/>
      <c r="J28" s="588"/>
      <c r="K28" s="588"/>
      <c r="L28" s="588"/>
      <c r="M28" s="588"/>
      <c r="N28" s="588"/>
      <c r="O28" s="589"/>
      <c r="P28" s="15">
        <v>5</v>
      </c>
      <c r="Q28" s="14">
        <v>1</v>
      </c>
      <c r="R28" s="186" t="s">
        <v>152</v>
      </c>
      <c r="S28" s="14" t="s">
        <v>4</v>
      </c>
      <c r="T28" s="187" t="s">
        <v>5</v>
      </c>
      <c r="U28" s="14" t="s">
        <v>4</v>
      </c>
      <c r="V28" s="188" t="s">
        <v>3</v>
      </c>
      <c r="W28" s="590"/>
      <c r="X28" s="591"/>
      <c r="Y28" s="270">
        <v>0</v>
      </c>
      <c r="Z28" s="270">
        <v>0</v>
      </c>
      <c r="AA28" s="271">
        <v>0</v>
      </c>
      <c r="AB28" s="189"/>
      <c r="AC28" s="183"/>
    </row>
    <row r="29" spans="1:29" ht="15" customHeight="1">
      <c r="A29" s="22"/>
      <c r="B29" s="184"/>
      <c r="C29" s="190"/>
      <c r="D29" s="185"/>
      <c r="E29" s="588" t="s">
        <v>68</v>
      </c>
      <c r="F29" s="588"/>
      <c r="G29" s="588"/>
      <c r="H29" s="588"/>
      <c r="I29" s="588"/>
      <c r="J29" s="588"/>
      <c r="K29" s="588"/>
      <c r="L29" s="588"/>
      <c r="M29" s="588"/>
      <c r="N29" s="588"/>
      <c r="O29" s="589"/>
      <c r="P29" s="15">
        <v>5</v>
      </c>
      <c r="Q29" s="14">
        <v>2</v>
      </c>
      <c r="R29" s="186" t="s">
        <v>152</v>
      </c>
      <c r="S29" s="14" t="s">
        <v>4</v>
      </c>
      <c r="T29" s="187" t="s">
        <v>5</v>
      </c>
      <c r="U29" s="14" t="s">
        <v>4</v>
      </c>
      <c r="V29" s="188" t="s">
        <v>3</v>
      </c>
      <c r="W29" s="590"/>
      <c r="X29" s="591"/>
      <c r="Y29" s="270">
        <v>0</v>
      </c>
      <c r="Z29" s="270">
        <v>0</v>
      </c>
      <c r="AA29" s="271">
        <v>0</v>
      </c>
      <c r="AB29" s="189"/>
      <c r="AC29" s="183"/>
    </row>
    <row r="30" spans="1:29" ht="15" customHeight="1">
      <c r="A30" s="22"/>
      <c r="B30" s="184"/>
      <c r="C30" s="190"/>
      <c r="D30" s="185"/>
      <c r="E30" s="588" t="s">
        <v>59</v>
      </c>
      <c r="F30" s="588"/>
      <c r="G30" s="588"/>
      <c r="H30" s="588"/>
      <c r="I30" s="588"/>
      <c r="J30" s="588"/>
      <c r="K30" s="588"/>
      <c r="L30" s="588"/>
      <c r="M30" s="588"/>
      <c r="N30" s="588"/>
      <c r="O30" s="589"/>
      <c r="P30" s="15">
        <v>5</v>
      </c>
      <c r="Q30" s="14">
        <v>3</v>
      </c>
      <c r="R30" s="186" t="s">
        <v>152</v>
      </c>
      <c r="S30" s="14" t="s">
        <v>4</v>
      </c>
      <c r="T30" s="187" t="s">
        <v>5</v>
      </c>
      <c r="U30" s="14" t="s">
        <v>4</v>
      </c>
      <c r="V30" s="188" t="s">
        <v>3</v>
      </c>
      <c r="W30" s="590"/>
      <c r="X30" s="591"/>
      <c r="Y30" s="270">
        <v>0</v>
      </c>
      <c r="Z30" s="270">
        <v>0</v>
      </c>
      <c r="AA30" s="271">
        <v>0</v>
      </c>
      <c r="AB30" s="189"/>
      <c r="AC30" s="183"/>
    </row>
    <row r="31" spans="1:29" ht="15" customHeight="1">
      <c r="A31" s="22"/>
      <c r="B31" s="184"/>
      <c r="C31" s="190"/>
      <c r="D31" s="592" t="s">
        <v>42</v>
      </c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3"/>
      <c r="P31" s="191">
        <v>8</v>
      </c>
      <c r="Q31" s="192" t="s">
        <v>4</v>
      </c>
      <c r="R31" s="186" t="s">
        <v>152</v>
      </c>
      <c r="S31" s="14" t="s">
        <v>4</v>
      </c>
      <c r="T31" s="187" t="s">
        <v>5</v>
      </c>
      <c r="U31" s="14" t="s">
        <v>4</v>
      </c>
      <c r="V31" s="188" t="s">
        <v>3</v>
      </c>
      <c r="W31" s="594"/>
      <c r="X31" s="595"/>
      <c r="Y31" s="354">
        <f>Y32</f>
        <v>962800</v>
      </c>
      <c r="Z31" s="354">
        <f t="shared" ref="Z31:AA31" si="4">Z32</f>
        <v>801000</v>
      </c>
      <c r="AA31" s="355">
        <f t="shared" si="4"/>
        <v>753000</v>
      </c>
      <c r="AB31" s="189"/>
      <c r="AC31" s="183"/>
    </row>
    <row r="32" spans="1:29" ht="15" customHeight="1">
      <c r="A32" s="22"/>
      <c r="B32" s="184"/>
      <c r="C32" s="190"/>
      <c r="D32" s="185"/>
      <c r="E32" s="588" t="s">
        <v>41</v>
      </c>
      <c r="F32" s="588"/>
      <c r="G32" s="588"/>
      <c r="H32" s="588"/>
      <c r="I32" s="588"/>
      <c r="J32" s="588"/>
      <c r="K32" s="588"/>
      <c r="L32" s="588"/>
      <c r="M32" s="588"/>
      <c r="N32" s="588"/>
      <c r="O32" s="589"/>
      <c r="P32" s="15">
        <v>8</v>
      </c>
      <c r="Q32" s="14">
        <v>1</v>
      </c>
      <c r="R32" s="186" t="s">
        <v>152</v>
      </c>
      <c r="S32" s="14" t="s">
        <v>4</v>
      </c>
      <c r="T32" s="187" t="s">
        <v>5</v>
      </c>
      <c r="U32" s="14" t="s">
        <v>4</v>
      </c>
      <c r="V32" s="188" t="s">
        <v>3</v>
      </c>
      <c r="W32" s="590"/>
      <c r="X32" s="591"/>
      <c r="Y32" s="270">
        <v>962800</v>
      </c>
      <c r="Z32" s="270">
        <v>801000</v>
      </c>
      <c r="AA32" s="271">
        <v>753000</v>
      </c>
      <c r="AB32" s="189"/>
      <c r="AC32" s="183"/>
    </row>
    <row r="33" spans="1:29" ht="15" customHeight="1">
      <c r="A33" s="22"/>
      <c r="B33" s="184"/>
      <c r="C33" s="190"/>
      <c r="D33" s="592" t="s">
        <v>19</v>
      </c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3"/>
      <c r="P33" s="191">
        <v>10</v>
      </c>
      <c r="Q33" s="192" t="s">
        <v>4</v>
      </c>
      <c r="R33" s="186" t="s">
        <v>152</v>
      </c>
      <c r="S33" s="14" t="s">
        <v>4</v>
      </c>
      <c r="T33" s="187" t="s">
        <v>5</v>
      </c>
      <c r="U33" s="14" t="s">
        <v>4</v>
      </c>
      <c r="V33" s="188" t="s">
        <v>3</v>
      </c>
      <c r="W33" s="594"/>
      <c r="X33" s="595"/>
      <c r="Y33" s="354">
        <f>Y34</f>
        <v>500</v>
      </c>
      <c r="Z33" s="354">
        <f t="shared" ref="Z33:AA33" si="5">Z34</f>
        <v>0</v>
      </c>
      <c r="AA33" s="355">
        <f t="shared" si="5"/>
        <v>0</v>
      </c>
      <c r="AB33" s="189"/>
      <c r="AC33" s="183"/>
    </row>
    <row r="34" spans="1:29" ht="15" customHeight="1">
      <c r="A34" s="22"/>
      <c r="B34" s="184"/>
      <c r="C34" s="190"/>
      <c r="D34" s="185"/>
      <c r="E34" s="588" t="s">
        <v>18</v>
      </c>
      <c r="F34" s="588"/>
      <c r="G34" s="588"/>
      <c r="H34" s="588"/>
      <c r="I34" s="588"/>
      <c r="J34" s="588"/>
      <c r="K34" s="588"/>
      <c r="L34" s="588"/>
      <c r="M34" s="588"/>
      <c r="N34" s="588"/>
      <c r="O34" s="589"/>
      <c r="P34" s="15">
        <v>10</v>
      </c>
      <c r="Q34" s="14">
        <v>3</v>
      </c>
      <c r="R34" s="186" t="s">
        <v>152</v>
      </c>
      <c r="S34" s="14" t="s">
        <v>4</v>
      </c>
      <c r="T34" s="187" t="s">
        <v>5</v>
      </c>
      <c r="U34" s="14" t="s">
        <v>4</v>
      </c>
      <c r="V34" s="188" t="s">
        <v>3</v>
      </c>
      <c r="W34" s="590"/>
      <c r="X34" s="591"/>
      <c r="Y34" s="270">
        <v>500</v>
      </c>
      <c r="Z34" s="270">
        <v>0</v>
      </c>
      <c r="AA34" s="271">
        <v>0</v>
      </c>
      <c r="AB34" s="189"/>
      <c r="AC34" s="183"/>
    </row>
    <row r="35" spans="1:29" ht="15" customHeight="1" thickBot="1">
      <c r="A35" s="22"/>
      <c r="B35" s="184"/>
      <c r="C35" s="190"/>
      <c r="D35" s="592" t="s">
        <v>2</v>
      </c>
      <c r="E35" s="592"/>
      <c r="F35" s="592"/>
      <c r="G35" s="592"/>
      <c r="H35" s="592"/>
      <c r="I35" s="592"/>
      <c r="J35" s="592"/>
      <c r="K35" s="592"/>
      <c r="L35" s="592"/>
      <c r="M35" s="592"/>
      <c r="N35" s="596"/>
      <c r="O35" s="597"/>
      <c r="P35" s="49"/>
      <c r="Q35" s="48"/>
      <c r="R35" s="205" t="s">
        <v>152</v>
      </c>
      <c r="S35" s="27" t="s">
        <v>4</v>
      </c>
      <c r="T35" s="206" t="s">
        <v>5</v>
      </c>
      <c r="U35" s="27" t="s">
        <v>4</v>
      </c>
      <c r="V35" s="207" t="s">
        <v>3</v>
      </c>
      <c r="W35" s="598"/>
      <c r="X35" s="599"/>
      <c r="Y35" s="264">
        <f>Ведом!X100</f>
        <v>0</v>
      </c>
      <c r="Z35" s="264">
        <f>Ведом!Y100</f>
        <v>74475.63962429919</v>
      </c>
      <c r="AA35" s="265">
        <f>Ведом!Z100</f>
        <v>146643.14922728602</v>
      </c>
      <c r="AB35" s="189"/>
      <c r="AC35" s="183"/>
    </row>
    <row r="36" spans="1:29" ht="24" customHeight="1" thickBot="1">
      <c r="A36" s="4"/>
      <c r="B36" s="193"/>
      <c r="C36" s="193"/>
      <c r="D36" s="203"/>
      <c r="E36" s="204"/>
      <c r="F36" s="204"/>
      <c r="G36" s="204"/>
      <c r="H36" s="204"/>
      <c r="I36" s="204"/>
      <c r="J36" s="204"/>
      <c r="K36" s="204"/>
      <c r="L36" s="204"/>
      <c r="M36" s="194"/>
      <c r="N36" s="300" t="s">
        <v>0</v>
      </c>
      <c r="O36" s="301"/>
      <c r="P36" s="301"/>
      <c r="Q36" s="301"/>
      <c r="R36" s="301"/>
      <c r="S36" s="301"/>
      <c r="T36" s="301"/>
      <c r="U36" s="301"/>
      <c r="V36" s="301"/>
      <c r="W36" s="301"/>
      <c r="X36" s="302"/>
      <c r="Y36" s="356">
        <f>Y35+Y33+Y31+Y27+Y24+Y22+Y20+Y16</f>
        <v>3549916</v>
      </c>
      <c r="Z36" s="356">
        <f>Z35+Z33+Z31+Z27+Z24+Z22+Z20+Z16</f>
        <v>3066620.9996242989</v>
      </c>
      <c r="AA36" s="357">
        <f>AA35+AA33+AA31+AA27+AA24+AA22+AA20+AA16</f>
        <v>3023261.9992272859</v>
      </c>
      <c r="AB36" s="3"/>
      <c r="AC36" s="2"/>
    </row>
    <row r="37" spans="1:29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"/>
      <c r="R37" s="3"/>
      <c r="S37" s="3"/>
      <c r="T37" s="3"/>
      <c r="U37" s="3"/>
      <c r="V37" s="3"/>
      <c r="W37" s="3"/>
      <c r="X37" s="3"/>
      <c r="Y37" s="2"/>
      <c r="Z37" s="4"/>
      <c r="AA37" s="3"/>
      <c r="AB37" s="3"/>
      <c r="AC37" s="2"/>
    </row>
    <row r="38" spans="1:29" ht="11.25" customHeight="1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195"/>
      <c r="N38" s="2"/>
      <c r="O38" s="196" t="s">
        <v>153</v>
      </c>
      <c r="P38" s="196"/>
      <c r="Q38" s="197"/>
      <c r="R38" s="2"/>
      <c r="S38" s="198" t="s">
        <v>154</v>
      </c>
      <c r="T38" s="198"/>
      <c r="U38" s="198"/>
      <c r="V38" s="198"/>
      <c r="W38" s="198"/>
      <c r="X38" s="198"/>
      <c r="Y38" s="197"/>
      <c r="Z38" s="2"/>
      <c r="AA38" s="2"/>
      <c r="AB38" s="3"/>
      <c r="AC38" s="2"/>
    </row>
    <row r="39" spans="1:29" ht="2.85" customHeight="1">
      <c r="A39" s="2" t="s">
        <v>155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3"/>
      <c r="AC39" s="2"/>
    </row>
  </sheetData>
  <autoFilter ref="N15:AA36">
    <filterColumn colId="5" showButton="0"/>
    <filterColumn colId="6" showButton="0"/>
    <filterColumn colId="7" showButton="0"/>
  </autoFilter>
  <mergeCells count="40">
    <mergeCell ref="E34:O34"/>
    <mergeCell ref="W34:X34"/>
    <mergeCell ref="D35:O35"/>
    <mergeCell ref="W35:X35"/>
    <mergeCell ref="D31:O31"/>
    <mergeCell ref="W31:X31"/>
    <mergeCell ref="E32:O32"/>
    <mergeCell ref="W32:X32"/>
    <mergeCell ref="D33:O33"/>
    <mergeCell ref="W33:X33"/>
    <mergeCell ref="E28:O28"/>
    <mergeCell ref="W28:X28"/>
    <mergeCell ref="E29:O29"/>
    <mergeCell ref="W29:X29"/>
    <mergeCell ref="E30:O30"/>
    <mergeCell ref="W30:X30"/>
    <mergeCell ref="E25:O25"/>
    <mergeCell ref="W25:X25"/>
    <mergeCell ref="E26:O26"/>
    <mergeCell ref="W26:X26"/>
    <mergeCell ref="D27:O27"/>
    <mergeCell ref="W27:X27"/>
    <mergeCell ref="D22:O22"/>
    <mergeCell ref="W22:X22"/>
    <mergeCell ref="E23:O23"/>
    <mergeCell ref="W23:X23"/>
    <mergeCell ref="D24:O24"/>
    <mergeCell ref="W24:X24"/>
    <mergeCell ref="E19:O19"/>
    <mergeCell ref="W19:X19"/>
    <mergeCell ref="D20:O20"/>
    <mergeCell ref="W20:X20"/>
    <mergeCell ref="E21:O21"/>
    <mergeCell ref="W21:X21"/>
    <mergeCell ref="S14:V14"/>
    <mergeCell ref="S15:V15"/>
    <mergeCell ref="D16:O16"/>
    <mergeCell ref="W16:X16"/>
    <mergeCell ref="E17:O17"/>
    <mergeCell ref="W17:X17"/>
  </mergeCells>
  <pageMargins left="0.196850393700787" right="0.196850393700787" top="0.39370078740157499" bottom="0.196850393700787" header="0.196850393700787" footer="0.196850393700787"/>
  <pageSetup paperSize="9" scale="86" fitToHeight="0" orientation="portrait" r:id="rId1"/>
  <headerFooter alignWithMargins="0">
    <oddHeader>&amp;CСтраница &amp;P из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00"/>
  <sheetViews>
    <sheetView showGridLines="0" topLeftCell="A88" zoomScale="90" zoomScaleNormal="90" workbookViewId="0">
      <selection activeCell="V22" sqref="V22"/>
    </sheetView>
  </sheetViews>
  <sheetFormatPr defaultColWidth="9.140625" defaultRowHeight="12.75"/>
  <cols>
    <col min="1" max="1" width="0.5703125" style="1" customWidth="1"/>
    <col min="2" max="12" width="0" style="1" hidden="1" customWidth="1"/>
    <col min="13" max="13" width="68" style="1" customWidth="1"/>
    <col min="14" max="14" width="0" style="1" hidden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7109375" style="1" customWidth="1"/>
    <col min="23" max="23" width="0" style="1" hidden="1" customWidth="1"/>
    <col min="24" max="25" width="13.140625" style="1" customWidth="1"/>
    <col min="26" max="26" width="12.85546875" style="1" customWidth="1"/>
    <col min="27" max="27" width="0" style="1" hidden="1" customWidth="1"/>
    <col min="28" max="28" width="1.140625" style="1" customWidth="1"/>
    <col min="29" max="256" width="9.140625" style="1" customWidth="1"/>
    <col min="257" max="16384" width="9.140625" style="1"/>
  </cols>
  <sheetData>
    <row r="1" spans="1:28" ht="12.75" customHeight="1">
      <c r="A1" s="85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3"/>
      <c r="Z1" s="2"/>
      <c r="AA1" s="3"/>
      <c r="AB1" s="2"/>
    </row>
    <row r="2" spans="1:28" ht="12.75" customHeight="1">
      <c r="A2" s="85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6" t="s">
        <v>598</v>
      </c>
      <c r="W2" s="84"/>
      <c r="X2" s="2"/>
      <c r="Y2" s="83"/>
      <c r="Z2" s="2"/>
      <c r="AA2" s="3"/>
      <c r="AB2" s="2"/>
    </row>
    <row r="3" spans="1:28" ht="12.75" customHeight="1">
      <c r="A3" s="8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6" t="s">
        <v>147</v>
      </c>
      <c r="W3" s="84"/>
      <c r="X3" s="2"/>
      <c r="Y3" s="83"/>
      <c r="Z3" s="2"/>
      <c r="AA3" s="3"/>
      <c r="AB3" s="2"/>
    </row>
    <row r="4" spans="1:28" ht="12.75" customHeight="1">
      <c r="A4" s="85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6" t="s">
        <v>146</v>
      </c>
      <c r="W4" s="84"/>
      <c r="X4" s="2"/>
      <c r="Y4" s="83"/>
      <c r="Z4" s="3"/>
      <c r="AA4" s="3"/>
      <c r="AB4" s="2"/>
    </row>
    <row r="5" spans="1:28" ht="12.75" customHeigh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4"/>
      <c r="O5" s="4"/>
      <c r="P5" s="2"/>
      <c r="Q5" s="87"/>
      <c r="R5" s="89"/>
      <c r="S5" s="87"/>
      <c r="T5" s="87"/>
      <c r="U5" s="87"/>
      <c r="V5" s="86" t="s">
        <v>542</v>
      </c>
      <c r="W5" s="88"/>
      <c r="X5" s="2"/>
      <c r="Y5" s="87"/>
      <c r="Z5" s="81"/>
      <c r="AA5" s="3"/>
      <c r="AB5" s="2"/>
    </row>
    <row r="6" spans="1:28" ht="12.75" customHeight="1">
      <c r="A6" s="85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6" t="s">
        <v>632</v>
      </c>
      <c r="W6" s="84"/>
      <c r="X6" s="2"/>
      <c r="Y6" s="83"/>
      <c r="Z6" s="2"/>
      <c r="AA6" s="3"/>
      <c r="AB6" s="2"/>
    </row>
    <row r="7" spans="1:28" ht="12.75" customHeight="1">
      <c r="A7" s="85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3"/>
      <c r="Z7" s="3"/>
      <c r="AA7" s="3"/>
      <c r="AB7" s="2"/>
    </row>
    <row r="8" spans="1:28" ht="12.75" customHeight="1">
      <c r="A8" s="78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3"/>
      <c r="AB8" s="2"/>
    </row>
    <row r="9" spans="1:28" ht="12.75" customHeight="1">
      <c r="A9" s="82" t="s">
        <v>156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3"/>
      <c r="AB9" s="2"/>
    </row>
    <row r="10" spans="1:28" ht="12.75" customHeight="1">
      <c r="A10" s="82" t="s">
        <v>547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3"/>
      <c r="AB10" s="2"/>
    </row>
    <row r="11" spans="1:28" ht="12.75" customHeight="1">
      <c r="A11" s="80" t="s">
        <v>157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3"/>
      <c r="AB11" s="2"/>
    </row>
    <row r="12" spans="1:28" ht="12.75" customHeight="1">
      <c r="A12" s="80" t="s">
        <v>611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89"/>
      <c r="Z12" s="81"/>
      <c r="AA12" s="3"/>
      <c r="AB12" s="2"/>
    </row>
    <row r="13" spans="1:28" ht="12.75" customHeight="1" thickBot="1">
      <c r="A13" s="78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5"/>
      <c r="Z13" s="202" t="s">
        <v>144</v>
      </c>
      <c r="AA13" s="3"/>
      <c r="AB13" s="2"/>
    </row>
    <row r="14" spans="1:28" ht="45.75" customHeight="1" thickBot="1">
      <c r="A14" s="6"/>
      <c r="B14" s="214"/>
      <c r="C14" s="258"/>
      <c r="D14" s="215"/>
      <c r="E14" s="215"/>
      <c r="F14" s="215"/>
      <c r="G14" s="215"/>
      <c r="H14" s="215"/>
      <c r="I14" s="215"/>
      <c r="J14" s="215"/>
      <c r="K14" s="215"/>
      <c r="L14" s="216"/>
      <c r="M14" s="212" t="s">
        <v>143</v>
      </c>
      <c r="N14" s="70" t="s">
        <v>142</v>
      </c>
      <c r="O14" s="69" t="s">
        <v>141</v>
      </c>
      <c r="P14" s="69" t="s">
        <v>140</v>
      </c>
      <c r="Q14" s="72" t="s">
        <v>139</v>
      </c>
      <c r="R14" s="556" t="s">
        <v>138</v>
      </c>
      <c r="S14" s="556"/>
      <c r="T14" s="556"/>
      <c r="U14" s="556"/>
      <c r="V14" s="70" t="s">
        <v>137</v>
      </c>
      <c r="W14" s="69" t="s">
        <v>136</v>
      </c>
      <c r="X14" s="69" t="s">
        <v>135</v>
      </c>
      <c r="Y14" s="518" t="s">
        <v>148</v>
      </c>
      <c r="Z14" s="67" t="s">
        <v>606</v>
      </c>
      <c r="AA14" s="66"/>
      <c r="AB14" s="3"/>
    </row>
    <row r="15" spans="1:28" ht="12" customHeight="1">
      <c r="A15" s="217"/>
      <c r="B15" s="64"/>
      <c r="C15" s="218"/>
      <c r="D15" s="220"/>
      <c r="E15" s="219"/>
      <c r="F15" s="64"/>
      <c r="G15" s="64"/>
      <c r="H15" s="64"/>
      <c r="I15" s="64"/>
      <c r="J15" s="64"/>
      <c r="K15" s="64"/>
      <c r="L15" s="218"/>
      <c r="M15" s="220">
        <v>1</v>
      </c>
      <c r="N15" s="220">
        <v>2</v>
      </c>
      <c r="O15" s="220">
        <v>2</v>
      </c>
      <c r="P15" s="220">
        <v>3</v>
      </c>
      <c r="Q15" s="62">
        <v>5</v>
      </c>
      <c r="R15" s="600">
        <v>4</v>
      </c>
      <c r="S15" s="600"/>
      <c r="T15" s="600"/>
      <c r="U15" s="600"/>
      <c r="V15" s="221">
        <v>5</v>
      </c>
      <c r="W15" s="220">
        <v>7</v>
      </c>
      <c r="X15" s="220">
        <v>6</v>
      </c>
      <c r="Y15" s="220">
        <v>7</v>
      </c>
      <c r="Z15" s="220">
        <v>8</v>
      </c>
      <c r="AA15" s="58"/>
      <c r="AB15" s="3"/>
    </row>
    <row r="16" spans="1:28" ht="15" customHeight="1">
      <c r="A16" s="22"/>
      <c r="B16" s="222"/>
      <c r="C16" s="223"/>
      <c r="D16" s="592" t="s">
        <v>133</v>
      </c>
      <c r="E16" s="562"/>
      <c r="F16" s="562"/>
      <c r="G16" s="562"/>
      <c r="H16" s="562"/>
      <c r="I16" s="562"/>
      <c r="J16" s="562"/>
      <c r="K16" s="562"/>
      <c r="L16" s="562"/>
      <c r="M16" s="562"/>
      <c r="N16" s="563"/>
      <c r="O16" s="49">
        <v>1</v>
      </c>
      <c r="P16" s="48" t="s">
        <v>1</v>
      </c>
      <c r="Q16" s="224" t="s">
        <v>1</v>
      </c>
      <c r="R16" s="46" t="s">
        <v>1</v>
      </c>
      <c r="S16" s="47" t="s">
        <v>1</v>
      </c>
      <c r="T16" s="46" t="s">
        <v>1</v>
      </c>
      <c r="U16" s="45" t="s">
        <v>1</v>
      </c>
      <c r="V16" s="213" t="s">
        <v>1</v>
      </c>
      <c r="W16" s="225"/>
      <c r="X16" s="264">
        <f>X17+X21+X27</f>
        <v>1898700.25</v>
      </c>
      <c r="Y16" s="264">
        <f>Y17+Y21+Y27</f>
        <v>1425525.3399999999</v>
      </c>
      <c r="Z16" s="265">
        <f>Z17+Z21+Z27</f>
        <v>1333357.23</v>
      </c>
      <c r="AA16" s="7"/>
      <c r="AB16" s="3"/>
    </row>
    <row r="17" spans="1:28" ht="29.25" customHeight="1">
      <c r="A17" s="22"/>
      <c r="B17" s="222"/>
      <c r="C17" s="223"/>
      <c r="D17" s="260"/>
      <c r="E17" s="566" t="s">
        <v>132</v>
      </c>
      <c r="F17" s="567"/>
      <c r="G17" s="567"/>
      <c r="H17" s="567"/>
      <c r="I17" s="567"/>
      <c r="J17" s="567"/>
      <c r="K17" s="567"/>
      <c r="L17" s="567"/>
      <c r="M17" s="567"/>
      <c r="N17" s="568"/>
      <c r="O17" s="96">
        <v>1</v>
      </c>
      <c r="P17" s="97">
        <v>2</v>
      </c>
      <c r="Q17" s="256" t="s">
        <v>1</v>
      </c>
      <c r="R17" s="99" t="s">
        <v>1</v>
      </c>
      <c r="S17" s="100" t="s">
        <v>1</v>
      </c>
      <c r="T17" s="99" t="s">
        <v>1</v>
      </c>
      <c r="U17" s="101" t="s">
        <v>1</v>
      </c>
      <c r="V17" s="102" t="s">
        <v>1</v>
      </c>
      <c r="W17" s="257"/>
      <c r="X17" s="266">
        <f t="shared" ref="X17:Z19" si="0">X18</f>
        <v>491000</v>
      </c>
      <c r="Y17" s="266">
        <f t="shared" si="0"/>
        <v>400000</v>
      </c>
      <c r="Z17" s="267">
        <f t="shared" si="0"/>
        <v>400000</v>
      </c>
      <c r="AA17" s="7"/>
      <c r="AB17" s="3"/>
    </row>
    <row r="18" spans="1:28" ht="15" customHeight="1">
      <c r="A18" s="22"/>
      <c r="B18" s="222"/>
      <c r="C18" s="223"/>
      <c r="D18" s="260"/>
      <c r="E18" s="226"/>
      <c r="F18" s="569" t="s">
        <v>108</v>
      </c>
      <c r="G18" s="569"/>
      <c r="H18" s="569"/>
      <c r="I18" s="570"/>
      <c r="J18" s="570"/>
      <c r="K18" s="570"/>
      <c r="L18" s="570"/>
      <c r="M18" s="570"/>
      <c r="N18" s="571"/>
      <c r="O18" s="28">
        <v>1</v>
      </c>
      <c r="P18" s="27">
        <v>2</v>
      </c>
      <c r="Q18" s="224" t="s">
        <v>107</v>
      </c>
      <c r="R18" s="25" t="s">
        <v>104</v>
      </c>
      <c r="S18" s="26" t="s">
        <v>5</v>
      </c>
      <c r="T18" s="25" t="s">
        <v>4</v>
      </c>
      <c r="U18" s="24" t="s">
        <v>3</v>
      </c>
      <c r="V18" s="23" t="s">
        <v>1</v>
      </c>
      <c r="W18" s="225"/>
      <c r="X18" s="268">
        <f t="shared" si="0"/>
        <v>491000</v>
      </c>
      <c r="Y18" s="268">
        <f t="shared" si="0"/>
        <v>400000</v>
      </c>
      <c r="Z18" s="269">
        <f t="shared" si="0"/>
        <v>400000</v>
      </c>
      <c r="AA18" s="7"/>
      <c r="AB18" s="3"/>
    </row>
    <row r="19" spans="1:28" ht="15" customHeight="1">
      <c r="A19" s="22"/>
      <c r="B19" s="222"/>
      <c r="C19" s="223"/>
      <c r="D19" s="260"/>
      <c r="E19" s="227"/>
      <c r="F19" s="228"/>
      <c r="G19" s="229"/>
      <c r="H19" s="17"/>
      <c r="I19" s="569" t="s">
        <v>131</v>
      </c>
      <c r="J19" s="570"/>
      <c r="K19" s="570"/>
      <c r="L19" s="570"/>
      <c r="M19" s="570"/>
      <c r="N19" s="571"/>
      <c r="O19" s="28">
        <v>1</v>
      </c>
      <c r="P19" s="27">
        <v>2</v>
      </c>
      <c r="Q19" s="224" t="s">
        <v>130</v>
      </c>
      <c r="R19" s="25" t="s">
        <v>104</v>
      </c>
      <c r="S19" s="26" t="s">
        <v>5</v>
      </c>
      <c r="T19" s="25" t="s">
        <v>4</v>
      </c>
      <c r="U19" s="24" t="s">
        <v>129</v>
      </c>
      <c r="V19" s="23" t="s">
        <v>1</v>
      </c>
      <c r="W19" s="225"/>
      <c r="X19" s="268">
        <f t="shared" si="0"/>
        <v>491000</v>
      </c>
      <c r="Y19" s="268">
        <f t="shared" si="0"/>
        <v>400000</v>
      </c>
      <c r="Z19" s="269">
        <f t="shared" si="0"/>
        <v>400000</v>
      </c>
      <c r="AA19" s="7"/>
      <c r="AB19" s="3"/>
    </row>
    <row r="20" spans="1:28" ht="29.25" customHeight="1">
      <c r="A20" s="22"/>
      <c r="B20" s="222"/>
      <c r="C20" s="223"/>
      <c r="D20" s="260"/>
      <c r="E20" s="230"/>
      <c r="F20" s="209"/>
      <c r="G20" s="231"/>
      <c r="H20" s="210"/>
      <c r="I20" s="211"/>
      <c r="J20" s="574" t="s">
        <v>116</v>
      </c>
      <c r="K20" s="574"/>
      <c r="L20" s="574"/>
      <c r="M20" s="574"/>
      <c r="N20" s="575"/>
      <c r="O20" s="15">
        <v>1</v>
      </c>
      <c r="P20" s="14">
        <v>2</v>
      </c>
      <c r="Q20" s="224" t="s">
        <v>130</v>
      </c>
      <c r="R20" s="11" t="s">
        <v>104</v>
      </c>
      <c r="S20" s="12" t="s">
        <v>5</v>
      </c>
      <c r="T20" s="11" t="s">
        <v>4</v>
      </c>
      <c r="U20" s="10" t="s">
        <v>129</v>
      </c>
      <c r="V20" s="248" t="s">
        <v>115</v>
      </c>
      <c r="W20" s="225"/>
      <c r="X20" s="270">
        <v>491000</v>
      </c>
      <c r="Y20" s="270">
        <v>400000</v>
      </c>
      <c r="Z20" s="271">
        <v>400000</v>
      </c>
      <c r="AA20" s="7"/>
      <c r="AB20" s="3"/>
    </row>
    <row r="21" spans="1:28" ht="50.25" customHeight="1">
      <c r="A21" s="22"/>
      <c r="B21" s="222"/>
      <c r="C21" s="223"/>
      <c r="D21" s="260"/>
      <c r="E21" s="566" t="s">
        <v>128</v>
      </c>
      <c r="F21" s="567"/>
      <c r="G21" s="567"/>
      <c r="H21" s="567"/>
      <c r="I21" s="567"/>
      <c r="J21" s="576"/>
      <c r="K21" s="576"/>
      <c r="L21" s="576"/>
      <c r="M21" s="576"/>
      <c r="N21" s="577"/>
      <c r="O21" s="105">
        <v>1</v>
      </c>
      <c r="P21" s="106">
        <v>4</v>
      </c>
      <c r="Q21" s="256" t="s">
        <v>1</v>
      </c>
      <c r="R21" s="134" t="s">
        <v>1</v>
      </c>
      <c r="S21" s="135" t="s">
        <v>1</v>
      </c>
      <c r="T21" s="134" t="s">
        <v>1</v>
      </c>
      <c r="U21" s="136" t="s">
        <v>1</v>
      </c>
      <c r="V21" s="107" t="s">
        <v>1</v>
      </c>
      <c r="W21" s="257"/>
      <c r="X21" s="272">
        <f t="shared" ref="X21:Z23" si="1">X22</f>
        <v>1407040.25</v>
      </c>
      <c r="Y21" s="272">
        <f t="shared" si="1"/>
        <v>1025525.34</v>
      </c>
      <c r="Z21" s="273">
        <f t="shared" si="1"/>
        <v>933357.23</v>
      </c>
      <c r="AA21" s="7"/>
      <c r="AB21" s="3"/>
    </row>
    <row r="22" spans="1:28" ht="52.5" customHeight="1">
      <c r="A22" s="22"/>
      <c r="B22" s="222"/>
      <c r="C22" s="223"/>
      <c r="D22" s="260"/>
      <c r="E22" s="226"/>
      <c r="F22" s="569" t="s">
        <v>544</v>
      </c>
      <c r="G22" s="569"/>
      <c r="H22" s="570"/>
      <c r="I22" s="570"/>
      <c r="J22" s="570"/>
      <c r="K22" s="570"/>
      <c r="L22" s="570"/>
      <c r="M22" s="570"/>
      <c r="N22" s="571"/>
      <c r="O22" s="28">
        <v>1</v>
      </c>
      <c r="P22" s="27">
        <v>4</v>
      </c>
      <c r="Q22" s="224" t="s">
        <v>120</v>
      </c>
      <c r="R22" s="25" t="s">
        <v>113</v>
      </c>
      <c r="S22" s="26" t="s">
        <v>5</v>
      </c>
      <c r="T22" s="25" t="s">
        <v>4</v>
      </c>
      <c r="U22" s="24" t="s">
        <v>3</v>
      </c>
      <c r="V22" s="23" t="s">
        <v>1</v>
      </c>
      <c r="W22" s="225"/>
      <c r="X22" s="268">
        <f t="shared" si="1"/>
        <v>1407040.25</v>
      </c>
      <c r="Y22" s="268">
        <f t="shared" si="1"/>
        <v>1025525.34</v>
      </c>
      <c r="Z22" s="269">
        <f t="shared" si="1"/>
        <v>933357.23</v>
      </c>
      <c r="AA22" s="7"/>
      <c r="AB22" s="3"/>
    </row>
    <row r="23" spans="1:28" ht="29.25" customHeight="1">
      <c r="A23" s="22"/>
      <c r="B23" s="222"/>
      <c r="C23" s="223"/>
      <c r="D23" s="260"/>
      <c r="E23" s="227"/>
      <c r="F23" s="228"/>
      <c r="G23" s="229"/>
      <c r="H23" s="569" t="s">
        <v>127</v>
      </c>
      <c r="I23" s="570"/>
      <c r="J23" s="570"/>
      <c r="K23" s="570"/>
      <c r="L23" s="570"/>
      <c r="M23" s="570"/>
      <c r="N23" s="571"/>
      <c r="O23" s="28">
        <v>1</v>
      </c>
      <c r="P23" s="27">
        <v>4</v>
      </c>
      <c r="Q23" s="224" t="s">
        <v>126</v>
      </c>
      <c r="R23" s="25" t="s">
        <v>113</v>
      </c>
      <c r="S23" s="26" t="s">
        <v>5</v>
      </c>
      <c r="T23" s="25" t="s">
        <v>7</v>
      </c>
      <c r="U23" s="24" t="s">
        <v>3</v>
      </c>
      <c r="V23" s="23" t="s">
        <v>1</v>
      </c>
      <c r="W23" s="225"/>
      <c r="X23" s="268">
        <f t="shared" si="1"/>
        <v>1407040.25</v>
      </c>
      <c r="Y23" s="268">
        <f t="shared" si="1"/>
        <v>1025525.34</v>
      </c>
      <c r="Z23" s="269">
        <f t="shared" si="1"/>
        <v>933357.23</v>
      </c>
      <c r="AA23" s="7"/>
      <c r="AB23" s="3"/>
    </row>
    <row r="24" spans="1:28" ht="15" customHeight="1">
      <c r="A24" s="22"/>
      <c r="B24" s="222"/>
      <c r="C24" s="223"/>
      <c r="D24" s="260"/>
      <c r="E24" s="227"/>
      <c r="F24" s="208"/>
      <c r="G24" s="232"/>
      <c r="H24" s="17"/>
      <c r="I24" s="569" t="s">
        <v>125</v>
      </c>
      <c r="J24" s="570"/>
      <c r="K24" s="570"/>
      <c r="L24" s="570"/>
      <c r="M24" s="570"/>
      <c r="N24" s="571"/>
      <c r="O24" s="28">
        <v>1</v>
      </c>
      <c r="P24" s="27">
        <v>4</v>
      </c>
      <c r="Q24" s="224" t="s">
        <v>124</v>
      </c>
      <c r="R24" s="25" t="s">
        <v>113</v>
      </c>
      <c r="S24" s="26" t="s">
        <v>5</v>
      </c>
      <c r="T24" s="25" t="s">
        <v>7</v>
      </c>
      <c r="U24" s="24" t="s">
        <v>123</v>
      </c>
      <c r="V24" s="23" t="s">
        <v>1</v>
      </c>
      <c r="W24" s="225"/>
      <c r="X24" s="268">
        <f>X25+X26</f>
        <v>1407040.25</v>
      </c>
      <c r="Y24" s="268">
        <f>Y25+Y26</f>
        <v>1025525.34</v>
      </c>
      <c r="Z24" s="269">
        <f>Z25+Z26</f>
        <v>933357.23</v>
      </c>
      <c r="AA24" s="7"/>
      <c r="AB24" s="3"/>
    </row>
    <row r="25" spans="1:28" ht="29.25" customHeight="1">
      <c r="A25" s="22"/>
      <c r="B25" s="222"/>
      <c r="C25" s="223"/>
      <c r="D25" s="260"/>
      <c r="E25" s="227"/>
      <c r="F25" s="208"/>
      <c r="G25" s="232"/>
      <c r="H25" s="18"/>
      <c r="I25" s="17"/>
      <c r="J25" s="572" t="s">
        <v>116</v>
      </c>
      <c r="K25" s="572"/>
      <c r="L25" s="572"/>
      <c r="M25" s="572"/>
      <c r="N25" s="573"/>
      <c r="O25" s="28">
        <v>1</v>
      </c>
      <c r="P25" s="27">
        <v>4</v>
      </c>
      <c r="Q25" s="224" t="s">
        <v>124</v>
      </c>
      <c r="R25" s="25" t="s">
        <v>113</v>
      </c>
      <c r="S25" s="26" t="s">
        <v>5</v>
      </c>
      <c r="T25" s="25" t="s">
        <v>7</v>
      </c>
      <c r="U25" s="24" t="s">
        <v>123</v>
      </c>
      <c r="V25" s="249" t="s">
        <v>115</v>
      </c>
      <c r="W25" s="225"/>
      <c r="X25" s="274">
        <v>1042000</v>
      </c>
      <c r="Y25" s="274">
        <v>900000</v>
      </c>
      <c r="Z25" s="275">
        <v>822100</v>
      </c>
      <c r="AA25" s="7"/>
      <c r="AB25" s="3"/>
    </row>
    <row r="26" spans="1:28" ht="37.5" customHeight="1">
      <c r="A26" s="22"/>
      <c r="B26" s="222"/>
      <c r="C26" s="223"/>
      <c r="D26" s="261"/>
      <c r="E26" s="230"/>
      <c r="F26" s="504"/>
      <c r="G26" s="231"/>
      <c r="H26" s="505"/>
      <c r="I26" s="506"/>
      <c r="J26" s="507"/>
      <c r="K26" s="507"/>
      <c r="L26" s="507"/>
      <c r="M26" s="507" t="s">
        <v>48</v>
      </c>
      <c r="N26" s="508"/>
      <c r="O26" s="28">
        <v>1</v>
      </c>
      <c r="P26" s="27">
        <v>4</v>
      </c>
      <c r="Q26" s="224"/>
      <c r="R26" s="25">
        <v>86</v>
      </c>
      <c r="S26" s="26">
        <v>0</v>
      </c>
      <c r="T26" s="25">
        <v>1</v>
      </c>
      <c r="U26" s="24">
        <v>10002</v>
      </c>
      <c r="V26" s="249">
        <v>240</v>
      </c>
      <c r="W26" s="225"/>
      <c r="X26" s="274">
        <v>365040.25</v>
      </c>
      <c r="Y26" s="274">
        <v>125525.34</v>
      </c>
      <c r="Z26" s="275">
        <v>111257.23</v>
      </c>
      <c r="AA26" s="7"/>
      <c r="AB26" s="3"/>
    </row>
    <row r="27" spans="1:28" ht="29.25" customHeight="1">
      <c r="A27" s="22"/>
      <c r="B27" s="222"/>
      <c r="C27" s="223"/>
      <c r="D27" s="261"/>
      <c r="E27" s="230"/>
      <c r="F27" s="504"/>
      <c r="G27" s="231"/>
      <c r="H27" s="505"/>
      <c r="I27" s="506"/>
      <c r="J27" s="507"/>
      <c r="K27" s="507"/>
      <c r="L27" s="507"/>
      <c r="M27" s="507" t="s">
        <v>108</v>
      </c>
      <c r="N27" s="508"/>
      <c r="O27" s="28">
        <v>1</v>
      </c>
      <c r="P27" s="27">
        <v>13</v>
      </c>
      <c r="Q27" s="224"/>
      <c r="R27" s="25">
        <v>75</v>
      </c>
      <c r="S27" s="26">
        <v>0</v>
      </c>
      <c r="T27" s="25">
        <v>0</v>
      </c>
      <c r="U27" s="24">
        <v>0</v>
      </c>
      <c r="V27" s="249"/>
      <c r="W27" s="225"/>
      <c r="X27" s="274">
        <v>660</v>
      </c>
      <c r="Y27" s="274">
        <v>0</v>
      </c>
      <c r="Z27" s="275">
        <v>0</v>
      </c>
      <c r="AA27" s="7"/>
      <c r="AB27" s="3"/>
    </row>
    <row r="28" spans="1:28" ht="29.25" customHeight="1">
      <c r="A28" s="22"/>
      <c r="B28" s="222"/>
      <c r="C28" s="223"/>
      <c r="D28" s="261"/>
      <c r="E28" s="230"/>
      <c r="F28" s="504"/>
      <c r="G28" s="231"/>
      <c r="H28" s="505"/>
      <c r="I28" s="506"/>
      <c r="J28" s="507"/>
      <c r="K28" s="507"/>
      <c r="L28" s="507"/>
      <c r="M28" s="507" t="s">
        <v>602</v>
      </c>
      <c r="N28" s="508"/>
      <c r="O28" s="28">
        <v>1</v>
      </c>
      <c r="P28" s="27">
        <v>13</v>
      </c>
      <c r="Q28" s="224"/>
      <c r="R28" s="25">
        <v>75</v>
      </c>
      <c r="S28" s="26">
        <v>0</v>
      </c>
      <c r="T28" s="25">
        <v>0</v>
      </c>
      <c r="U28" s="24">
        <v>9004</v>
      </c>
      <c r="V28" s="249"/>
      <c r="W28" s="225"/>
      <c r="X28" s="274">
        <v>660</v>
      </c>
      <c r="Y28" s="274">
        <v>0</v>
      </c>
      <c r="Z28" s="275">
        <v>0</v>
      </c>
      <c r="AA28" s="7"/>
      <c r="AB28" s="3"/>
    </row>
    <row r="29" spans="1:28" ht="29.25" customHeight="1">
      <c r="A29" s="22"/>
      <c r="B29" s="222"/>
      <c r="C29" s="223"/>
      <c r="D29" s="261"/>
      <c r="E29" s="230"/>
      <c r="F29" s="209"/>
      <c r="G29" s="231"/>
      <c r="H29" s="210"/>
      <c r="I29" s="210"/>
      <c r="J29" s="574" t="s">
        <v>603</v>
      </c>
      <c r="K29" s="574"/>
      <c r="L29" s="574"/>
      <c r="M29" s="574"/>
      <c r="N29" s="575"/>
      <c r="O29" s="15">
        <v>1</v>
      </c>
      <c r="P29" s="14">
        <v>13</v>
      </c>
      <c r="Q29" s="224" t="s">
        <v>124</v>
      </c>
      <c r="R29" s="11">
        <v>75</v>
      </c>
      <c r="S29" s="12" t="s">
        <v>5</v>
      </c>
      <c r="T29" s="11">
        <v>0</v>
      </c>
      <c r="U29" s="10">
        <v>9004</v>
      </c>
      <c r="V29" s="248">
        <v>850</v>
      </c>
      <c r="W29" s="225"/>
      <c r="X29" s="270">
        <v>660</v>
      </c>
      <c r="Y29" s="270">
        <v>0</v>
      </c>
      <c r="Z29" s="271">
        <v>0</v>
      </c>
      <c r="AA29" s="7"/>
      <c r="AB29" s="3"/>
    </row>
    <row r="30" spans="1:28" ht="15" customHeight="1">
      <c r="A30" s="22"/>
      <c r="B30" s="222"/>
      <c r="C30" s="223"/>
      <c r="D30" s="592" t="s">
        <v>122</v>
      </c>
      <c r="E30" s="562"/>
      <c r="F30" s="562"/>
      <c r="G30" s="562"/>
      <c r="H30" s="562"/>
      <c r="I30" s="562"/>
      <c r="J30" s="564"/>
      <c r="K30" s="564"/>
      <c r="L30" s="564"/>
      <c r="M30" s="564"/>
      <c r="N30" s="565"/>
      <c r="O30" s="34">
        <v>2</v>
      </c>
      <c r="P30" s="33" t="s">
        <v>1</v>
      </c>
      <c r="Q30" s="224" t="s">
        <v>1</v>
      </c>
      <c r="R30" s="137" t="s">
        <v>1</v>
      </c>
      <c r="S30" s="138" t="s">
        <v>1</v>
      </c>
      <c r="T30" s="137" t="s">
        <v>1</v>
      </c>
      <c r="U30" s="139" t="s">
        <v>1</v>
      </c>
      <c r="V30" s="32" t="s">
        <v>1</v>
      </c>
      <c r="W30" s="225"/>
      <c r="X30" s="276">
        <f t="shared" ref="X30:Z33" si="2">X31</f>
        <v>74400</v>
      </c>
      <c r="Y30" s="276">
        <f t="shared" si="2"/>
        <v>75100</v>
      </c>
      <c r="Z30" s="277">
        <f t="shared" si="2"/>
        <v>77900</v>
      </c>
      <c r="AA30" s="7"/>
      <c r="AB30" s="3"/>
    </row>
    <row r="31" spans="1:28" ht="15" customHeight="1">
      <c r="A31" s="22"/>
      <c r="B31" s="222"/>
      <c r="C31" s="223"/>
      <c r="D31" s="260"/>
      <c r="E31" s="566" t="s">
        <v>121</v>
      </c>
      <c r="F31" s="567"/>
      <c r="G31" s="567"/>
      <c r="H31" s="567"/>
      <c r="I31" s="567"/>
      <c r="J31" s="567"/>
      <c r="K31" s="567"/>
      <c r="L31" s="567"/>
      <c r="M31" s="567"/>
      <c r="N31" s="568"/>
      <c r="O31" s="96">
        <v>2</v>
      </c>
      <c r="P31" s="97">
        <v>3</v>
      </c>
      <c r="Q31" s="256" t="s">
        <v>1</v>
      </c>
      <c r="R31" s="99" t="s">
        <v>1</v>
      </c>
      <c r="S31" s="100" t="s">
        <v>1</v>
      </c>
      <c r="T31" s="99" t="s">
        <v>1</v>
      </c>
      <c r="U31" s="101" t="s">
        <v>1</v>
      </c>
      <c r="V31" s="102" t="s">
        <v>1</v>
      </c>
      <c r="W31" s="257"/>
      <c r="X31" s="266">
        <f t="shared" si="2"/>
        <v>74400</v>
      </c>
      <c r="Y31" s="266">
        <f t="shared" si="2"/>
        <v>75100</v>
      </c>
      <c r="Z31" s="267">
        <f t="shared" si="2"/>
        <v>77900</v>
      </c>
      <c r="AA31" s="7"/>
      <c r="AB31" s="3"/>
    </row>
    <row r="32" spans="1:28" ht="43.5" customHeight="1">
      <c r="A32" s="22"/>
      <c r="B32" s="222"/>
      <c r="C32" s="223"/>
      <c r="D32" s="260"/>
      <c r="E32" s="226"/>
      <c r="F32" s="569" t="s">
        <v>544</v>
      </c>
      <c r="G32" s="569"/>
      <c r="H32" s="570"/>
      <c r="I32" s="570"/>
      <c r="J32" s="570"/>
      <c r="K32" s="570"/>
      <c r="L32" s="570"/>
      <c r="M32" s="570"/>
      <c r="N32" s="571"/>
      <c r="O32" s="28">
        <v>2</v>
      </c>
      <c r="P32" s="27">
        <v>3</v>
      </c>
      <c r="Q32" s="224" t="s">
        <v>120</v>
      </c>
      <c r="R32" s="25" t="s">
        <v>113</v>
      </c>
      <c r="S32" s="26" t="s">
        <v>5</v>
      </c>
      <c r="T32" s="25" t="s">
        <v>4</v>
      </c>
      <c r="U32" s="24" t="s">
        <v>3</v>
      </c>
      <c r="V32" s="23" t="s">
        <v>1</v>
      </c>
      <c r="W32" s="225"/>
      <c r="X32" s="268">
        <f t="shared" si="2"/>
        <v>74400</v>
      </c>
      <c r="Y32" s="268">
        <f t="shared" si="2"/>
        <v>75100</v>
      </c>
      <c r="Z32" s="269">
        <f t="shared" si="2"/>
        <v>77900</v>
      </c>
      <c r="AA32" s="7"/>
      <c r="AB32" s="3"/>
    </row>
    <row r="33" spans="1:28" ht="29.25" customHeight="1">
      <c r="A33" s="22"/>
      <c r="B33" s="222"/>
      <c r="C33" s="223"/>
      <c r="D33" s="260"/>
      <c r="E33" s="227"/>
      <c r="F33" s="228"/>
      <c r="G33" s="229"/>
      <c r="H33" s="569" t="s">
        <v>119</v>
      </c>
      <c r="I33" s="570"/>
      <c r="J33" s="570"/>
      <c r="K33" s="570"/>
      <c r="L33" s="570"/>
      <c r="M33" s="570"/>
      <c r="N33" s="571"/>
      <c r="O33" s="28">
        <v>2</v>
      </c>
      <c r="P33" s="27">
        <v>3</v>
      </c>
      <c r="Q33" s="224" t="s">
        <v>118</v>
      </c>
      <c r="R33" s="25" t="s">
        <v>113</v>
      </c>
      <c r="S33" s="26" t="s">
        <v>5</v>
      </c>
      <c r="T33" s="25" t="s">
        <v>112</v>
      </c>
      <c r="U33" s="24" t="s">
        <v>3</v>
      </c>
      <c r="V33" s="23" t="s">
        <v>1</v>
      </c>
      <c r="W33" s="225"/>
      <c r="X33" s="268">
        <f t="shared" si="2"/>
        <v>74400</v>
      </c>
      <c r="Y33" s="268">
        <f t="shared" si="2"/>
        <v>75100</v>
      </c>
      <c r="Z33" s="269">
        <f t="shared" si="2"/>
        <v>77900</v>
      </c>
      <c r="AA33" s="7"/>
      <c r="AB33" s="3"/>
    </row>
    <row r="34" spans="1:28" ht="29.25" customHeight="1">
      <c r="A34" s="22"/>
      <c r="B34" s="222"/>
      <c r="C34" s="223"/>
      <c r="D34" s="260"/>
      <c r="E34" s="227"/>
      <c r="F34" s="208"/>
      <c r="G34" s="232"/>
      <c r="H34" s="17"/>
      <c r="I34" s="569" t="s">
        <v>117</v>
      </c>
      <c r="J34" s="570"/>
      <c r="K34" s="570"/>
      <c r="L34" s="570"/>
      <c r="M34" s="570"/>
      <c r="N34" s="571"/>
      <c r="O34" s="28">
        <v>2</v>
      </c>
      <c r="P34" s="27">
        <v>3</v>
      </c>
      <c r="Q34" s="224" t="s">
        <v>114</v>
      </c>
      <c r="R34" s="25" t="s">
        <v>113</v>
      </c>
      <c r="S34" s="26" t="s">
        <v>5</v>
      </c>
      <c r="T34" s="25" t="s">
        <v>112</v>
      </c>
      <c r="U34" s="24" t="s">
        <v>111</v>
      </c>
      <c r="V34" s="23" t="s">
        <v>1</v>
      </c>
      <c r="W34" s="225"/>
      <c r="X34" s="268">
        <f>X35+X36</f>
        <v>74400</v>
      </c>
      <c r="Y34" s="268">
        <f>Y35+Y36</f>
        <v>75100</v>
      </c>
      <c r="Z34" s="269">
        <f>Z35+Z36</f>
        <v>77900</v>
      </c>
      <c r="AA34" s="7"/>
      <c r="AB34" s="3"/>
    </row>
    <row r="35" spans="1:28" ht="29.25" customHeight="1">
      <c r="A35" s="22"/>
      <c r="B35" s="222"/>
      <c r="C35" s="223"/>
      <c r="D35" s="260"/>
      <c r="E35" s="227"/>
      <c r="F35" s="208"/>
      <c r="G35" s="232"/>
      <c r="H35" s="18"/>
      <c r="I35" s="17"/>
      <c r="J35" s="572" t="s">
        <v>116</v>
      </c>
      <c r="K35" s="572"/>
      <c r="L35" s="572"/>
      <c r="M35" s="572"/>
      <c r="N35" s="573"/>
      <c r="O35" s="28">
        <v>2</v>
      </c>
      <c r="P35" s="27">
        <v>3</v>
      </c>
      <c r="Q35" s="224" t="s">
        <v>114</v>
      </c>
      <c r="R35" s="25" t="s">
        <v>113</v>
      </c>
      <c r="S35" s="26" t="s">
        <v>5</v>
      </c>
      <c r="T35" s="25" t="s">
        <v>112</v>
      </c>
      <c r="U35" s="24" t="s">
        <v>111</v>
      </c>
      <c r="V35" s="249" t="s">
        <v>115</v>
      </c>
      <c r="W35" s="225"/>
      <c r="X35" s="274">
        <v>68000</v>
      </c>
      <c r="Y35" s="274">
        <v>68000</v>
      </c>
      <c r="Z35" s="275">
        <v>68000</v>
      </c>
      <c r="AA35" s="7"/>
      <c r="AB35" s="3"/>
    </row>
    <row r="36" spans="1:28" ht="29.25" customHeight="1">
      <c r="A36" s="22"/>
      <c r="B36" s="222"/>
      <c r="C36" s="223"/>
      <c r="D36" s="261"/>
      <c r="E36" s="230"/>
      <c r="F36" s="209"/>
      <c r="G36" s="231"/>
      <c r="H36" s="210"/>
      <c r="I36" s="210"/>
      <c r="J36" s="574" t="s">
        <v>48</v>
      </c>
      <c r="K36" s="574"/>
      <c r="L36" s="574"/>
      <c r="M36" s="574"/>
      <c r="N36" s="575"/>
      <c r="O36" s="15">
        <v>2</v>
      </c>
      <c r="P36" s="14">
        <v>3</v>
      </c>
      <c r="Q36" s="224" t="s">
        <v>114</v>
      </c>
      <c r="R36" s="11" t="s">
        <v>113</v>
      </c>
      <c r="S36" s="12" t="s">
        <v>5</v>
      </c>
      <c r="T36" s="11" t="s">
        <v>112</v>
      </c>
      <c r="U36" s="10" t="s">
        <v>111</v>
      </c>
      <c r="V36" s="248" t="s">
        <v>43</v>
      </c>
      <c r="W36" s="225"/>
      <c r="X36" s="270">
        <v>6400</v>
      </c>
      <c r="Y36" s="270">
        <v>7100</v>
      </c>
      <c r="Z36" s="271">
        <v>9900</v>
      </c>
      <c r="AA36" s="7"/>
      <c r="AB36" s="3"/>
    </row>
    <row r="37" spans="1:28" ht="29.25" customHeight="1">
      <c r="A37" s="22"/>
      <c r="B37" s="222"/>
      <c r="C37" s="223"/>
      <c r="D37" s="592" t="s">
        <v>110</v>
      </c>
      <c r="E37" s="562"/>
      <c r="F37" s="562"/>
      <c r="G37" s="562"/>
      <c r="H37" s="562"/>
      <c r="I37" s="562"/>
      <c r="J37" s="564"/>
      <c r="K37" s="564"/>
      <c r="L37" s="564"/>
      <c r="M37" s="564"/>
      <c r="N37" s="565"/>
      <c r="O37" s="34">
        <v>3</v>
      </c>
      <c r="P37" s="33" t="s">
        <v>1</v>
      </c>
      <c r="Q37" s="224" t="s">
        <v>1</v>
      </c>
      <c r="R37" s="137" t="s">
        <v>1</v>
      </c>
      <c r="S37" s="138" t="s">
        <v>1</v>
      </c>
      <c r="T37" s="137" t="s">
        <v>1</v>
      </c>
      <c r="U37" s="139" t="s">
        <v>1</v>
      </c>
      <c r="V37" s="32" t="s">
        <v>1</v>
      </c>
      <c r="W37" s="225"/>
      <c r="X37" s="278">
        <f t="shared" ref="X37:Z39" si="3">X38</f>
        <v>12500</v>
      </c>
      <c r="Y37" s="278">
        <f t="shared" si="3"/>
        <v>12500</v>
      </c>
      <c r="Z37" s="279">
        <f t="shared" si="3"/>
        <v>12500</v>
      </c>
      <c r="AA37" s="7"/>
      <c r="AB37" s="3"/>
    </row>
    <row r="38" spans="1:28" ht="15" customHeight="1">
      <c r="A38" s="22"/>
      <c r="B38" s="222"/>
      <c r="C38" s="223"/>
      <c r="D38" s="260"/>
      <c r="E38" s="566" t="s">
        <v>109</v>
      </c>
      <c r="F38" s="567"/>
      <c r="G38" s="567"/>
      <c r="H38" s="567"/>
      <c r="I38" s="567"/>
      <c r="J38" s="567"/>
      <c r="K38" s="567"/>
      <c r="L38" s="567"/>
      <c r="M38" s="567"/>
      <c r="N38" s="568"/>
      <c r="O38" s="96">
        <v>3</v>
      </c>
      <c r="P38" s="97">
        <v>4</v>
      </c>
      <c r="Q38" s="251" t="s">
        <v>1</v>
      </c>
      <c r="R38" s="99" t="s">
        <v>1</v>
      </c>
      <c r="S38" s="100" t="s">
        <v>1</v>
      </c>
      <c r="T38" s="99" t="s">
        <v>1</v>
      </c>
      <c r="U38" s="101" t="s">
        <v>1</v>
      </c>
      <c r="V38" s="102" t="s">
        <v>1</v>
      </c>
      <c r="W38" s="252"/>
      <c r="X38" s="266">
        <f t="shared" si="3"/>
        <v>12500</v>
      </c>
      <c r="Y38" s="266">
        <f t="shared" si="3"/>
        <v>12500</v>
      </c>
      <c r="Z38" s="267">
        <f t="shared" si="3"/>
        <v>12500</v>
      </c>
      <c r="AA38" s="7"/>
      <c r="AB38" s="3"/>
    </row>
    <row r="39" spans="1:28" ht="15" customHeight="1">
      <c r="A39" s="22"/>
      <c r="B39" s="222"/>
      <c r="C39" s="223"/>
      <c r="D39" s="260"/>
      <c r="E39" s="226"/>
      <c r="F39" s="569" t="s">
        <v>108</v>
      </c>
      <c r="G39" s="569"/>
      <c r="H39" s="569"/>
      <c r="I39" s="570"/>
      <c r="J39" s="570"/>
      <c r="K39" s="570"/>
      <c r="L39" s="570"/>
      <c r="M39" s="570"/>
      <c r="N39" s="571"/>
      <c r="O39" s="28">
        <v>3</v>
      </c>
      <c r="P39" s="27">
        <v>4</v>
      </c>
      <c r="Q39" s="224" t="s">
        <v>107</v>
      </c>
      <c r="R39" s="25" t="s">
        <v>104</v>
      </c>
      <c r="S39" s="26" t="s">
        <v>5</v>
      </c>
      <c r="T39" s="25" t="s">
        <v>4</v>
      </c>
      <c r="U39" s="24" t="s">
        <v>3</v>
      </c>
      <c r="V39" s="23" t="s">
        <v>1</v>
      </c>
      <c r="W39" s="225"/>
      <c r="X39" s="268">
        <f t="shared" si="3"/>
        <v>12500</v>
      </c>
      <c r="Y39" s="268">
        <f t="shared" si="3"/>
        <v>12500</v>
      </c>
      <c r="Z39" s="269">
        <f t="shared" si="3"/>
        <v>12500</v>
      </c>
      <c r="AA39" s="7"/>
      <c r="AB39" s="3"/>
    </row>
    <row r="40" spans="1:28" ht="86.25" customHeight="1">
      <c r="A40" s="22"/>
      <c r="B40" s="222"/>
      <c r="C40" s="223"/>
      <c r="D40" s="260"/>
      <c r="E40" s="227"/>
      <c r="F40" s="228"/>
      <c r="G40" s="229"/>
      <c r="H40" s="17"/>
      <c r="I40" s="569" t="s">
        <v>106</v>
      </c>
      <c r="J40" s="570"/>
      <c r="K40" s="570"/>
      <c r="L40" s="570"/>
      <c r="M40" s="570"/>
      <c r="N40" s="571"/>
      <c r="O40" s="28">
        <v>3</v>
      </c>
      <c r="P40" s="27">
        <v>4</v>
      </c>
      <c r="Q40" s="224" t="s">
        <v>105</v>
      </c>
      <c r="R40" s="25" t="s">
        <v>104</v>
      </c>
      <c r="S40" s="26" t="s">
        <v>5</v>
      </c>
      <c r="T40" s="25" t="s">
        <v>4</v>
      </c>
      <c r="U40" s="24">
        <v>59302</v>
      </c>
      <c r="V40" s="23" t="s">
        <v>1</v>
      </c>
      <c r="W40" s="225"/>
      <c r="X40" s="268">
        <f>X41</f>
        <v>12500</v>
      </c>
      <c r="Y40" s="268">
        <f>Y41</f>
        <v>12500</v>
      </c>
      <c r="Z40" s="269">
        <f>Z41</f>
        <v>12500</v>
      </c>
      <c r="AA40" s="7"/>
      <c r="AB40" s="3"/>
    </row>
    <row r="41" spans="1:28" ht="29.25" customHeight="1">
      <c r="A41" s="22"/>
      <c r="B41" s="222"/>
      <c r="C41" s="223"/>
      <c r="D41" s="261"/>
      <c r="E41" s="230"/>
      <c r="F41" s="209"/>
      <c r="G41" s="231"/>
      <c r="H41" s="210"/>
      <c r="I41" s="211"/>
      <c r="J41" s="574" t="s">
        <v>48</v>
      </c>
      <c r="K41" s="574"/>
      <c r="L41" s="574"/>
      <c r="M41" s="574"/>
      <c r="N41" s="575"/>
      <c r="O41" s="15">
        <v>3</v>
      </c>
      <c r="P41" s="14">
        <v>4</v>
      </c>
      <c r="Q41" s="224" t="s">
        <v>105</v>
      </c>
      <c r="R41" s="11" t="s">
        <v>104</v>
      </c>
      <c r="S41" s="12" t="s">
        <v>5</v>
      </c>
      <c r="T41" s="11" t="s">
        <v>4</v>
      </c>
      <c r="U41" s="10">
        <v>59302</v>
      </c>
      <c r="V41" s="248" t="s">
        <v>43</v>
      </c>
      <c r="W41" s="225"/>
      <c r="X41" s="270">
        <v>12500</v>
      </c>
      <c r="Y41" s="270">
        <v>12500</v>
      </c>
      <c r="Z41" s="271">
        <v>12500</v>
      </c>
      <c r="AA41" s="7"/>
      <c r="AB41" s="3"/>
    </row>
    <row r="42" spans="1:28" ht="15" customHeight="1">
      <c r="A42" s="22"/>
      <c r="B42" s="222"/>
      <c r="C42" s="223"/>
      <c r="D42" s="592" t="s">
        <v>102</v>
      </c>
      <c r="E42" s="562"/>
      <c r="F42" s="562"/>
      <c r="G42" s="562"/>
      <c r="H42" s="562"/>
      <c r="I42" s="562"/>
      <c r="J42" s="564"/>
      <c r="K42" s="564"/>
      <c r="L42" s="564"/>
      <c r="M42" s="564"/>
      <c r="N42" s="565"/>
      <c r="O42" s="34">
        <v>4</v>
      </c>
      <c r="P42" s="33" t="s">
        <v>1</v>
      </c>
      <c r="Q42" s="224" t="s">
        <v>1</v>
      </c>
      <c r="R42" s="137" t="s">
        <v>1</v>
      </c>
      <c r="S42" s="138" t="s">
        <v>1</v>
      </c>
      <c r="T42" s="137" t="s">
        <v>1</v>
      </c>
      <c r="U42" s="139" t="s">
        <v>1</v>
      </c>
      <c r="V42" s="32" t="s">
        <v>1</v>
      </c>
      <c r="W42" s="225"/>
      <c r="X42" s="276">
        <f>X43+X52</f>
        <v>601015.75</v>
      </c>
      <c r="Y42" s="276">
        <f>Y43+Y52</f>
        <v>678020.02</v>
      </c>
      <c r="Z42" s="277">
        <f>Z43+Z52</f>
        <v>699861.62</v>
      </c>
      <c r="AA42" s="7"/>
      <c r="AB42" s="3"/>
    </row>
    <row r="43" spans="1:28" ht="15" customHeight="1">
      <c r="A43" s="22"/>
      <c r="B43" s="222"/>
      <c r="C43" s="223"/>
      <c r="D43" s="260"/>
      <c r="E43" s="566" t="s">
        <v>101</v>
      </c>
      <c r="F43" s="567"/>
      <c r="G43" s="567"/>
      <c r="H43" s="567"/>
      <c r="I43" s="567"/>
      <c r="J43" s="567"/>
      <c r="K43" s="567"/>
      <c r="L43" s="567"/>
      <c r="M43" s="567"/>
      <c r="N43" s="568"/>
      <c r="O43" s="96">
        <v>4</v>
      </c>
      <c r="P43" s="97">
        <v>9</v>
      </c>
      <c r="Q43" s="251" t="s">
        <v>1</v>
      </c>
      <c r="R43" s="99" t="s">
        <v>1</v>
      </c>
      <c r="S43" s="100" t="s">
        <v>1</v>
      </c>
      <c r="T43" s="99" t="s">
        <v>1</v>
      </c>
      <c r="U43" s="101" t="s">
        <v>1</v>
      </c>
      <c r="V43" s="102" t="s">
        <v>1</v>
      </c>
      <c r="W43" s="252"/>
      <c r="X43" s="266">
        <f t="shared" ref="X43:Z46" si="4">X44</f>
        <v>601015.75</v>
      </c>
      <c r="Y43" s="266">
        <f t="shared" si="4"/>
        <v>678020.02</v>
      </c>
      <c r="Z43" s="267">
        <f t="shared" si="4"/>
        <v>699861.62</v>
      </c>
      <c r="AA43" s="7"/>
      <c r="AB43" s="3"/>
    </row>
    <row r="44" spans="1:28" ht="57.75" customHeight="1">
      <c r="A44" s="22"/>
      <c r="B44" s="222"/>
      <c r="C44" s="223"/>
      <c r="D44" s="260"/>
      <c r="E44" s="226"/>
      <c r="F44" s="569" t="s">
        <v>545</v>
      </c>
      <c r="G44" s="570"/>
      <c r="H44" s="570"/>
      <c r="I44" s="570"/>
      <c r="J44" s="570"/>
      <c r="K44" s="570"/>
      <c r="L44" s="570"/>
      <c r="M44" s="570"/>
      <c r="N44" s="571"/>
      <c r="O44" s="28">
        <v>4</v>
      </c>
      <c r="P44" s="27">
        <v>9</v>
      </c>
      <c r="Q44" s="224" t="s">
        <v>17</v>
      </c>
      <c r="R44" s="25" t="s">
        <v>9</v>
      </c>
      <c r="S44" s="26" t="s">
        <v>5</v>
      </c>
      <c r="T44" s="25" t="s">
        <v>4</v>
      </c>
      <c r="U44" s="24" t="s">
        <v>3</v>
      </c>
      <c r="V44" s="23" t="s">
        <v>1</v>
      </c>
      <c r="W44" s="225"/>
      <c r="X44" s="268">
        <f t="shared" si="4"/>
        <v>601015.75</v>
      </c>
      <c r="Y44" s="268">
        <f t="shared" si="4"/>
        <v>678020.02</v>
      </c>
      <c r="Z44" s="269">
        <f t="shared" si="4"/>
        <v>699861.62</v>
      </c>
      <c r="AA44" s="7"/>
      <c r="AB44" s="3"/>
    </row>
    <row r="45" spans="1:28" ht="15" customHeight="1">
      <c r="A45" s="22"/>
      <c r="B45" s="222"/>
      <c r="C45" s="223"/>
      <c r="D45" s="260"/>
      <c r="E45" s="227"/>
      <c r="F45" s="17"/>
      <c r="G45" s="569" t="s">
        <v>100</v>
      </c>
      <c r="H45" s="570"/>
      <c r="I45" s="570"/>
      <c r="J45" s="570"/>
      <c r="K45" s="570"/>
      <c r="L45" s="570"/>
      <c r="M45" s="570"/>
      <c r="N45" s="571"/>
      <c r="O45" s="28">
        <v>4</v>
      </c>
      <c r="P45" s="27">
        <v>9</v>
      </c>
      <c r="Q45" s="224" t="s">
        <v>99</v>
      </c>
      <c r="R45" s="25" t="s">
        <v>9</v>
      </c>
      <c r="S45" s="26" t="s">
        <v>22</v>
      </c>
      <c r="T45" s="25" t="s">
        <v>4</v>
      </c>
      <c r="U45" s="24" t="s">
        <v>3</v>
      </c>
      <c r="V45" s="23" t="s">
        <v>1</v>
      </c>
      <c r="W45" s="225"/>
      <c r="X45" s="268">
        <f>X46+X49</f>
        <v>601015.75</v>
      </c>
      <c r="Y45" s="268">
        <f>Y46+Y49</f>
        <v>678020.02</v>
      </c>
      <c r="Z45" s="269">
        <f>Z46+Z49</f>
        <v>699861.62</v>
      </c>
      <c r="AA45" s="7"/>
      <c r="AB45" s="3"/>
    </row>
    <row r="46" spans="1:28" ht="29.25" customHeight="1">
      <c r="A46" s="22"/>
      <c r="B46" s="222"/>
      <c r="C46" s="223"/>
      <c r="D46" s="260"/>
      <c r="E46" s="227"/>
      <c r="F46" s="208"/>
      <c r="G46" s="229"/>
      <c r="H46" s="569" t="s">
        <v>98</v>
      </c>
      <c r="I46" s="570"/>
      <c r="J46" s="570"/>
      <c r="K46" s="570"/>
      <c r="L46" s="570"/>
      <c r="M46" s="570"/>
      <c r="N46" s="571"/>
      <c r="O46" s="28">
        <v>4</v>
      </c>
      <c r="P46" s="27">
        <v>9</v>
      </c>
      <c r="Q46" s="224" t="s">
        <v>97</v>
      </c>
      <c r="R46" s="25" t="s">
        <v>9</v>
      </c>
      <c r="S46" s="26" t="s">
        <v>22</v>
      </c>
      <c r="T46" s="25" t="s">
        <v>94</v>
      </c>
      <c r="U46" s="24" t="s">
        <v>3</v>
      </c>
      <c r="V46" s="23" t="s">
        <v>1</v>
      </c>
      <c r="W46" s="225"/>
      <c r="X46" s="268">
        <f t="shared" si="4"/>
        <v>300000</v>
      </c>
      <c r="Y46" s="268">
        <f t="shared" si="4"/>
        <v>300000</v>
      </c>
      <c r="Z46" s="269">
        <f t="shared" si="4"/>
        <v>300000</v>
      </c>
      <c r="AA46" s="7"/>
      <c r="AB46" s="3"/>
    </row>
    <row r="47" spans="1:28" ht="29.25" customHeight="1">
      <c r="A47" s="22"/>
      <c r="B47" s="222"/>
      <c r="C47" s="223"/>
      <c r="D47" s="260"/>
      <c r="E47" s="227"/>
      <c r="F47" s="208"/>
      <c r="G47" s="232"/>
      <c r="H47" s="17"/>
      <c r="I47" s="569" t="s">
        <v>96</v>
      </c>
      <c r="J47" s="570"/>
      <c r="K47" s="570"/>
      <c r="L47" s="570"/>
      <c r="M47" s="570"/>
      <c r="N47" s="571"/>
      <c r="O47" s="28">
        <v>4</v>
      </c>
      <c r="P47" s="27">
        <v>9</v>
      </c>
      <c r="Q47" s="224" t="s">
        <v>95</v>
      </c>
      <c r="R47" s="25" t="s">
        <v>9</v>
      </c>
      <c r="S47" s="26" t="s">
        <v>22</v>
      </c>
      <c r="T47" s="25" t="s">
        <v>94</v>
      </c>
      <c r="U47" s="24" t="s">
        <v>93</v>
      </c>
      <c r="V47" s="23" t="s">
        <v>1</v>
      </c>
      <c r="W47" s="225"/>
      <c r="X47" s="268">
        <f>X48</f>
        <v>300000</v>
      </c>
      <c r="Y47" s="268">
        <f>Y48</f>
        <v>300000</v>
      </c>
      <c r="Z47" s="269">
        <f>Z48</f>
        <v>300000</v>
      </c>
      <c r="AA47" s="7"/>
      <c r="AB47" s="3"/>
    </row>
    <row r="48" spans="1:28" ht="29.25" customHeight="1">
      <c r="A48" s="22"/>
      <c r="B48" s="222"/>
      <c r="C48" s="223"/>
      <c r="D48" s="260"/>
      <c r="E48" s="227"/>
      <c r="F48" s="208"/>
      <c r="G48" s="232"/>
      <c r="H48" s="210"/>
      <c r="I48" s="211"/>
      <c r="J48" s="574" t="s">
        <v>48</v>
      </c>
      <c r="K48" s="574"/>
      <c r="L48" s="574"/>
      <c r="M48" s="574"/>
      <c r="N48" s="575"/>
      <c r="O48" s="15">
        <v>4</v>
      </c>
      <c r="P48" s="14">
        <v>9</v>
      </c>
      <c r="Q48" s="224" t="s">
        <v>95</v>
      </c>
      <c r="R48" s="11" t="s">
        <v>9</v>
      </c>
      <c r="S48" s="12" t="s">
        <v>22</v>
      </c>
      <c r="T48" s="11" t="s">
        <v>94</v>
      </c>
      <c r="U48" s="10" t="s">
        <v>93</v>
      </c>
      <c r="V48" s="248" t="s">
        <v>43</v>
      </c>
      <c r="W48" s="225"/>
      <c r="X48" s="270">
        <v>300000</v>
      </c>
      <c r="Y48" s="270">
        <v>300000</v>
      </c>
      <c r="Z48" s="271">
        <v>300000</v>
      </c>
      <c r="AA48" s="7"/>
      <c r="AB48" s="3"/>
    </row>
    <row r="49" spans="1:28" ht="29.25" customHeight="1">
      <c r="A49" s="22"/>
      <c r="B49" s="222"/>
      <c r="C49" s="223"/>
      <c r="D49" s="260"/>
      <c r="E49" s="227"/>
      <c r="F49" s="208"/>
      <c r="G49" s="232"/>
      <c r="H49" s="569" t="s">
        <v>92</v>
      </c>
      <c r="I49" s="570"/>
      <c r="J49" s="578"/>
      <c r="K49" s="578"/>
      <c r="L49" s="578"/>
      <c r="M49" s="578"/>
      <c r="N49" s="579"/>
      <c r="O49" s="42">
        <v>4</v>
      </c>
      <c r="P49" s="41">
        <v>9</v>
      </c>
      <c r="Q49" s="224" t="s">
        <v>91</v>
      </c>
      <c r="R49" s="90" t="s">
        <v>9</v>
      </c>
      <c r="S49" s="91" t="s">
        <v>22</v>
      </c>
      <c r="T49" s="90" t="s">
        <v>88</v>
      </c>
      <c r="U49" s="92" t="s">
        <v>3</v>
      </c>
      <c r="V49" s="40" t="s">
        <v>1</v>
      </c>
      <c r="W49" s="225"/>
      <c r="X49" s="280">
        <f t="shared" ref="X49:Z50" si="5">X50</f>
        <v>301015.75</v>
      </c>
      <c r="Y49" s="280">
        <f t="shared" si="5"/>
        <v>378020.02</v>
      </c>
      <c r="Z49" s="281">
        <f t="shared" si="5"/>
        <v>399861.62</v>
      </c>
      <c r="AA49" s="7"/>
      <c r="AB49" s="3"/>
    </row>
    <row r="50" spans="1:28" ht="29.25" customHeight="1">
      <c r="A50" s="22"/>
      <c r="B50" s="222"/>
      <c r="C50" s="223"/>
      <c r="D50" s="260"/>
      <c r="E50" s="227"/>
      <c r="F50" s="208"/>
      <c r="G50" s="232"/>
      <c r="H50" s="17"/>
      <c r="I50" s="569" t="s">
        <v>90</v>
      </c>
      <c r="J50" s="570"/>
      <c r="K50" s="570"/>
      <c r="L50" s="570"/>
      <c r="M50" s="570"/>
      <c r="N50" s="571"/>
      <c r="O50" s="28">
        <v>4</v>
      </c>
      <c r="P50" s="27">
        <v>9</v>
      </c>
      <c r="Q50" s="224" t="s">
        <v>89</v>
      </c>
      <c r="R50" s="25" t="s">
        <v>9</v>
      </c>
      <c r="S50" s="26" t="s">
        <v>22</v>
      </c>
      <c r="T50" s="25" t="s">
        <v>88</v>
      </c>
      <c r="U50" s="24" t="s">
        <v>87</v>
      </c>
      <c r="V50" s="23" t="s">
        <v>1</v>
      </c>
      <c r="W50" s="225"/>
      <c r="X50" s="268">
        <f t="shared" si="5"/>
        <v>301015.75</v>
      </c>
      <c r="Y50" s="268">
        <f t="shared" si="5"/>
        <v>378020.02</v>
      </c>
      <c r="Z50" s="269">
        <f t="shared" si="5"/>
        <v>399861.62</v>
      </c>
      <c r="AA50" s="7"/>
      <c r="AB50" s="3"/>
    </row>
    <row r="51" spans="1:28" ht="29.25" customHeight="1">
      <c r="A51" s="22"/>
      <c r="B51" s="222"/>
      <c r="C51" s="223"/>
      <c r="D51" s="260"/>
      <c r="E51" s="230"/>
      <c r="F51" s="209"/>
      <c r="G51" s="231"/>
      <c r="H51" s="210"/>
      <c r="I51" s="211"/>
      <c r="J51" s="574" t="s">
        <v>48</v>
      </c>
      <c r="K51" s="574"/>
      <c r="L51" s="574"/>
      <c r="M51" s="574"/>
      <c r="N51" s="575"/>
      <c r="O51" s="15">
        <v>4</v>
      </c>
      <c r="P51" s="14">
        <v>9</v>
      </c>
      <c r="Q51" s="224" t="s">
        <v>89</v>
      </c>
      <c r="R51" s="11" t="s">
        <v>9</v>
      </c>
      <c r="S51" s="12" t="s">
        <v>22</v>
      </c>
      <c r="T51" s="11" t="s">
        <v>88</v>
      </c>
      <c r="U51" s="10" t="s">
        <v>87</v>
      </c>
      <c r="V51" s="248" t="s">
        <v>43</v>
      </c>
      <c r="W51" s="225"/>
      <c r="X51" s="270">
        <v>301015.75</v>
      </c>
      <c r="Y51" s="270">
        <v>378020.02</v>
      </c>
      <c r="Z51" s="271">
        <v>399861.62</v>
      </c>
      <c r="AA51" s="7"/>
      <c r="AB51" s="3"/>
    </row>
    <row r="52" spans="1:28" ht="15" customHeight="1">
      <c r="A52" s="22"/>
      <c r="B52" s="222"/>
      <c r="C52" s="223"/>
      <c r="D52" s="260"/>
      <c r="E52" s="566" t="s">
        <v>86</v>
      </c>
      <c r="F52" s="567"/>
      <c r="G52" s="567"/>
      <c r="H52" s="567"/>
      <c r="I52" s="567"/>
      <c r="J52" s="576"/>
      <c r="K52" s="576"/>
      <c r="L52" s="576"/>
      <c r="M52" s="576"/>
      <c r="N52" s="577"/>
      <c r="O52" s="105">
        <v>4</v>
      </c>
      <c r="P52" s="106">
        <v>12</v>
      </c>
      <c r="Q52" s="251" t="s">
        <v>1</v>
      </c>
      <c r="R52" s="134" t="s">
        <v>1</v>
      </c>
      <c r="S52" s="135" t="s">
        <v>1</v>
      </c>
      <c r="T52" s="134" t="s">
        <v>1</v>
      </c>
      <c r="U52" s="136" t="s">
        <v>1</v>
      </c>
      <c r="V52" s="107" t="s">
        <v>1</v>
      </c>
      <c r="W52" s="252"/>
      <c r="X52" s="266">
        <f t="shared" ref="X52:Z55" si="6">X53</f>
        <v>0</v>
      </c>
      <c r="Y52" s="266">
        <f t="shared" si="6"/>
        <v>0</v>
      </c>
      <c r="Z52" s="267">
        <f t="shared" si="6"/>
        <v>0</v>
      </c>
      <c r="AA52" s="7"/>
      <c r="AB52" s="3"/>
    </row>
    <row r="53" spans="1:28" ht="57.75" customHeight="1">
      <c r="A53" s="22"/>
      <c r="B53" s="222"/>
      <c r="C53" s="223"/>
      <c r="D53" s="260"/>
      <c r="E53" s="226"/>
      <c r="F53" s="569" t="s">
        <v>545</v>
      </c>
      <c r="G53" s="570"/>
      <c r="H53" s="570"/>
      <c r="I53" s="570"/>
      <c r="J53" s="570"/>
      <c r="K53" s="570"/>
      <c r="L53" s="570"/>
      <c r="M53" s="570"/>
      <c r="N53" s="571"/>
      <c r="O53" s="28">
        <v>4</v>
      </c>
      <c r="P53" s="27">
        <v>12</v>
      </c>
      <c r="Q53" s="224" t="s">
        <v>17</v>
      </c>
      <c r="R53" s="25" t="s">
        <v>9</v>
      </c>
      <c r="S53" s="26" t="s">
        <v>5</v>
      </c>
      <c r="T53" s="25" t="s">
        <v>4</v>
      </c>
      <c r="U53" s="24" t="s">
        <v>3</v>
      </c>
      <c r="V53" s="23" t="s">
        <v>1</v>
      </c>
      <c r="W53" s="225"/>
      <c r="X53" s="268">
        <f t="shared" si="6"/>
        <v>0</v>
      </c>
      <c r="Y53" s="268">
        <f t="shared" si="6"/>
        <v>0</v>
      </c>
      <c r="Z53" s="269">
        <f t="shared" si="6"/>
        <v>0</v>
      </c>
      <c r="AA53" s="7"/>
      <c r="AB53" s="3"/>
    </row>
    <row r="54" spans="1:28" ht="15" customHeight="1">
      <c r="A54" s="22"/>
      <c r="B54" s="222"/>
      <c r="C54" s="223"/>
      <c r="D54" s="260"/>
      <c r="E54" s="227"/>
      <c r="F54" s="17"/>
      <c r="G54" s="569" t="s">
        <v>85</v>
      </c>
      <c r="H54" s="570"/>
      <c r="I54" s="570"/>
      <c r="J54" s="570"/>
      <c r="K54" s="570"/>
      <c r="L54" s="570"/>
      <c r="M54" s="570"/>
      <c r="N54" s="571"/>
      <c r="O54" s="28">
        <v>4</v>
      </c>
      <c r="P54" s="27">
        <v>12</v>
      </c>
      <c r="Q54" s="224" t="s">
        <v>84</v>
      </c>
      <c r="R54" s="25" t="s">
        <v>9</v>
      </c>
      <c r="S54" s="26" t="s">
        <v>80</v>
      </c>
      <c r="T54" s="25" t="s">
        <v>4</v>
      </c>
      <c r="U54" s="24" t="s">
        <v>3</v>
      </c>
      <c r="V54" s="23" t="s">
        <v>1</v>
      </c>
      <c r="W54" s="225"/>
      <c r="X54" s="268">
        <f t="shared" si="6"/>
        <v>0</v>
      </c>
      <c r="Y54" s="268">
        <f t="shared" si="6"/>
        <v>0</v>
      </c>
      <c r="Z54" s="269">
        <f t="shared" si="6"/>
        <v>0</v>
      </c>
      <c r="AA54" s="7"/>
      <c r="AB54" s="3"/>
    </row>
    <row r="55" spans="1:28" ht="29.25" customHeight="1">
      <c r="A55" s="22"/>
      <c r="B55" s="222"/>
      <c r="C55" s="223"/>
      <c r="D55" s="260"/>
      <c r="E55" s="227"/>
      <c r="F55" s="208"/>
      <c r="G55" s="229"/>
      <c r="H55" s="569" t="s">
        <v>83</v>
      </c>
      <c r="I55" s="570"/>
      <c r="J55" s="570"/>
      <c r="K55" s="570"/>
      <c r="L55" s="570"/>
      <c r="M55" s="570"/>
      <c r="N55" s="571"/>
      <c r="O55" s="28">
        <v>4</v>
      </c>
      <c r="P55" s="27">
        <v>12</v>
      </c>
      <c r="Q55" s="224" t="s">
        <v>82</v>
      </c>
      <c r="R55" s="25" t="s">
        <v>9</v>
      </c>
      <c r="S55" s="26" t="s">
        <v>80</v>
      </c>
      <c r="T55" s="25" t="s">
        <v>70</v>
      </c>
      <c r="U55" s="24" t="s">
        <v>3</v>
      </c>
      <c r="V55" s="23" t="s">
        <v>1</v>
      </c>
      <c r="W55" s="225"/>
      <c r="X55" s="268">
        <f t="shared" si="6"/>
        <v>0</v>
      </c>
      <c r="Y55" s="268">
        <f t="shared" si="6"/>
        <v>0</v>
      </c>
      <c r="Z55" s="269">
        <f t="shared" si="6"/>
        <v>0</v>
      </c>
      <c r="AA55" s="7"/>
      <c r="AB55" s="3"/>
    </row>
    <row r="56" spans="1:28" ht="29.25" customHeight="1">
      <c r="A56" s="22"/>
      <c r="B56" s="222"/>
      <c r="C56" s="223"/>
      <c r="D56" s="260"/>
      <c r="E56" s="227"/>
      <c r="F56" s="208"/>
      <c r="G56" s="232"/>
      <c r="H56" s="17"/>
      <c r="I56" s="569" t="s">
        <v>548</v>
      </c>
      <c r="J56" s="570"/>
      <c r="K56" s="570"/>
      <c r="L56" s="570"/>
      <c r="M56" s="570"/>
      <c r="N56" s="571"/>
      <c r="O56" s="28">
        <v>4</v>
      </c>
      <c r="P56" s="27">
        <v>12</v>
      </c>
      <c r="Q56" s="224" t="s">
        <v>81</v>
      </c>
      <c r="R56" s="25" t="s">
        <v>9</v>
      </c>
      <c r="S56" s="26" t="s">
        <v>80</v>
      </c>
      <c r="T56" s="25" t="s">
        <v>70</v>
      </c>
      <c r="U56" s="24">
        <v>90052</v>
      </c>
      <c r="V56" s="23" t="s">
        <v>1</v>
      </c>
      <c r="W56" s="225"/>
      <c r="X56" s="268">
        <f>X57</f>
        <v>0</v>
      </c>
      <c r="Y56" s="268">
        <f>Y57</f>
        <v>0</v>
      </c>
      <c r="Z56" s="269">
        <f>Z57</f>
        <v>0</v>
      </c>
      <c r="AA56" s="7"/>
      <c r="AB56" s="3"/>
    </row>
    <row r="57" spans="1:28" ht="29.25" customHeight="1">
      <c r="A57" s="22"/>
      <c r="B57" s="222"/>
      <c r="C57" s="223"/>
      <c r="D57" s="261"/>
      <c r="E57" s="230"/>
      <c r="F57" s="209"/>
      <c r="G57" s="231"/>
      <c r="H57" s="210"/>
      <c r="I57" s="211"/>
      <c r="J57" s="574" t="s">
        <v>48</v>
      </c>
      <c r="K57" s="574"/>
      <c r="L57" s="574"/>
      <c r="M57" s="574"/>
      <c r="N57" s="575"/>
      <c r="O57" s="15">
        <v>4</v>
      </c>
      <c r="P57" s="14">
        <v>12</v>
      </c>
      <c r="Q57" s="224" t="s">
        <v>81</v>
      </c>
      <c r="R57" s="11" t="s">
        <v>9</v>
      </c>
      <c r="S57" s="12" t="s">
        <v>80</v>
      </c>
      <c r="T57" s="11" t="s">
        <v>70</v>
      </c>
      <c r="U57" s="10">
        <v>90052</v>
      </c>
      <c r="V57" s="248" t="s">
        <v>43</v>
      </c>
      <c r="W57" s="225"/>
      <c r="X57" s="270">
        <v>0</v>
      </c>
      <c r="Y57" s="270">
        <v>0</v>
      </c>
      <c r="Z57" s="271">
        <v>0</v>
      </c>
      <c r="AA57" s="7"/>
      <c r="AB57" s="3"/>
    </row>
    <row r="58" spans="1:28" ht="15" customHeight="1">
      <c r="A58" s="22"/>
      <c r="B58" s="222"/>
      <c r="C58" s="223"/>
      <c r="D58" s="592" t="s">
        <v>79</v>
      </c>
      <c r="E58" s="562"/>
      <c r="F58" s="562"/>
      <c r="G58" s="562"/>
      <c r="H58" s="562"/>
      <c r="I58" s="562"/>
      <c r="J58" s="564"/>
      <c r="K58" s="564"/>
      <c r="L58" s="564"/>
      <c r="M58" s="564"/>
      <c r="N58" s="565"/>
      <c r="O58" s="34">
        <v>5</v>
      </c>
      <c r="P58" s="33" t="s">
        <v>1</v>
      </c>
      <c r="Q58" s="224" t="s">
        <v>1</v>
      </c>
      <c r="R58" s="137" t="s">
        <v>1</v>
      </c>
      <c r="S58" s="138" t="s">
        <v>1</v>
      </c>
      <c r="T58" s="137" t="s">
        <v>1</v>
      </c>
      <c r="U58" s="139" t="s">
        <v>1</v>
      </c>
      <c r="V58" s="32" t="s">
        <v>1</v>
      </c>
      <c r="W58" s="225"/>
      <c r="X58" s="278">
        <f>X59+X65+X71</f>
        <v>0</v>
      </c>
      <c r="Y58" s="278">
        <f>Y59+Y65+Y71</f>
        <v>0</v>
      </c>
      <c r="Z58" s="279">
        <f>Z59+Z65+Z71</f>
        <v>0</v>
      </c>
      <c r="AA58" s="7"/>
      <c r="AB58" s="3"/>
    </row>
    <row r="59" spans="1:28" ht="15" customHeight="1">
      <c r="A59" s="22"/>
      <c r="B59" s="222"/>
      <c r="C59" s="223"/>
      <c r="D59" s="260"/>
      <c r="E59" s="566" t="s">
        <v>78</v>
      </c>
      <c r="F59" s="567"/>
      <c r="G59" s="567"/>
      <c r="H59" s="567"/>
      <c r="I59" s="567"/>
      <c r="J59" s="567"/>
      <c r="K59" s="567"/>
      <c r="L59" s="567"/>
      <c r="M59" s="567"/>
      <c r="N59" s="568"/>
      <c r="O59" s="96">
        <v>5</v>
      </c>
      <c r="P59" s="97">
        <v>1</v>
      </c>
      <c r="Q59" s="251" t="s">
        <v>1</v>
      </c>
      <c r="R59" s="99" t="s">
        <v>1</v>
      </c>
      <c r="S59" s="100" t="s">
        <v>1</v>
      </c>
      <c r="T59" s="99" t="s">
        <v>1</v>
      </c>
      <c r="U59" s="101" t="s">
        <v>1</v>
      </c>
      <c r="V59" s="102" t="s">
        <v>1</v>
      </c>
      <c r="W59" s="252"/>
      <c r="X59" s="266">
        <f t="shared" ref="X59:Z62" si="7">X60</f>
        <v>0</v>
      </c>
      <c r="Y59" s="266">
        <f t="shared" si="7"/>
        <v>0</v>
      </c>
      <c r="Z59" s="267">
        <f t="shared" si="7"/>
        <v>0</v>
      </c>
      <c r="AA59" s="7"/>
      <c r="AB59" s="3"/>
    </row>
    <row r="60" spans="1:28" ht="57.75" customHeight="1">
      <c r="A60" s="22"/>
      <c r="B60" s="222"/>
      <c r="C60" s="223"/>
      <c r="D60" s="260"/>
      <c r="E60" s="226"/>
      <c r="F60" s="569" t="s">
        <v>545</v>
      </c>
      <c r="G60" s="570"/>
      <c r="H60" s="570"/>
      <c r="I60" s="570"/>
      <c r="J60" s="570"/>
      <c r="K60" s="570"/>
      <c r="L60" s="570"/>
      <c r="M60" s="570"/>
      <c r="N60" s="571"/>
      <c r="O60" s="28">
        <v>5</v>
      </c>
      <c r="P60" s="27">
        <v>1</v>
      </c>
      <c r="Q60" s="224" t="s">
        <v>17</v>
      </c>
      <c r="R60" s="25" t="s">
        <v>9</v>
      </c>
      <c r="S60" s="26" t="s">
        <v>5</v>
      </c>
      <c r="T60" s="25" t="s">
        <v>4</v>
      </c>
      <c r="U60" s="24" t="s">
        <v>3</v>
      </c>
      <c r="V60" s="23" t="s">
        <v>1</v>
      </c>
      <c r="W60" s="225"/>
      <c r="X60" s="268">
        <f t="shared" si="7"/>
        <v>0</v>
      </c>
      <c r="Y60" s="268">
        <f t="shared" si="7"/>
        <v>0</v>
      </c>
      <c r="Z60" s="269">
        <f t="shared" si="7"/>
        <v>0</v>
      </c>
      <c r="AA60" s="7"/>
      <c r="AB60" s="3"/>
    </row>
    <row r="61" spans="1:28" ht="15" customHeight="1">
      <c r="A61" s="22"/>
      <c r="B61" s="222"/>
      <c r="C61" s="223"/>
      <c r="D61" s="260"/>
      <c r="E61" s="227"/>
      <c r="F61" s="17"/>
      <c r="G61" s="569" t="s">
        <v>77</v>
      </c>
      <c r="H61" s="570"/>
      <c r="I61" s="570"/>
      <c r="J61" s="570"/>
      <c r="K61" s="570"/>
      <c r="L61" s="570"/>
      <c r="M61" s="570"/>
      <c r="N61" s="571"/>
      <c r="O61" s="28">
        <v>5</v>
      </c>
      <c r="P61" s="27">
        <v>1</v>
      </c>
      <c r="Q61" s="224" t="s">
        <v>76</v>
      </c>
      <c r="R61" s="25" t="s">
        <v>9</v>
      </c>
      <c r="S61" s="26" t="s">
        <v>71</v>
      </c>
      <c r="T61" s="25" t="s">
        <v>4</v>
      </c>
      <c r="U61" s="24" t="s">
        <v>3</v>
      </c>
      <c r="V61" s="23" t="s">
        <v>1</v>
      </c>
      <c r="W61" s="225"/>
      <c r="X61" s="268">
        <f t="shared" si="7"/>
        <v>0</v>
      </c>
      <c r="Y61" s="268">
        <f t="shared" si="7"/>
        <v>0</v>
      </c>
      <c r="Z61" s="269">
        <f t="shared" si="7"/>
        <v>0</v>
      </c>
      <c r="AA61" s="7"/>
      <c r="AB61" s="3"/>
    </row>
    <row r="62" spans="1:28" ht="15" customHeight="1">
      <c r="A62" s="22"/>
      <c r="B62" s="222"/>
      <c r="C62" s="223"/>
      <c r="D62" s="260"/>
      <c r="E62" s="227"/>
      <c r="F62" s="208"/>
      <c r="G62" s="229"/>
      <c r="H62" s="569" t="s">
        <v>75</v>
      </c>
      <c r="I62" s="570"/>
      <c r="J62" s="570"/>
      <c r="K62" s="570"/>
      <c r="L62" s="570"/>
      <c r="M62" s="570"/>
      <c r="N62" s="571"/>
      <c r="O62" s="28">
        <v>5</v>
      </c>
      <c r="P62" s="27">
        <v>1</v>
      </c>
      <c r="Q62" s="224" t="s">
        <v>74</v>
      </c>
      <c r="R62" s="25" t="s">
        <v>9</v>
      </c>
      <c r="S62" s="26" t="s">
        <v>71</v>
      </c>
      <c r="T62" s="25" t="s">
        <v>70</v>
      </c>
      <c r="U62" s="24" t="s">
        <v>3</v>
      </c>
      <c r="V62" s="23" t="s">
        <v>1</v>
      </c>
      <c r="W62" s="225"/>
      <c r="X62" s="268">
        <f t="shared" si="7"/>
        <v>0</v>
      </c>
      <c r="Y62" s="268">
        <f t="shared" si="7"/>
        <v>0</v>
      </c>
      <c r="Z62" s="269">
        <f t="shared" si="7"/>
        <v>0</v>
      </c>
      <c r="AA62" s="7"/>
      <c r="AB62" s="3"/>
    </row>
    <row r="63" spans="1:28" ht="15" customHeight="1">
      <c r="A63" s="22"/>
      <c r="B63" s="222"/>
      <c r="C63" s="223"/>
      <c r="D63" s="260"/>
      <c r="E63" s="227"/>
      <c r="F63" s="208"/>
      <c r="G63" s="232"/>
      <c r="H63" s="17"/>
      <c r="I63" s="569" t="s">
        <v>73</v>
      </c>
      <c r="J63" s="570"/>
      <c r="K63" s="570"/>
      <c r="L63" s="570"/>
      <c r="M63" s="570"/>
      <c r="N63" s="571"/>
      <c r="O63" s="28">
        <v>5</v>
      </c>
      <c r="P63" s="27">
        <v>1</v>
      </c>
      <c r="Q63" s="224" t="s">
        <v>72</v>
      </c>
      <c r="R63" s="25" t="s">
        <v>9</v>
      </c>
      <c r="S63" s="26" t="s">
        <v>71</v>
      </c>
      <c r="T63" s="25" t="s">
        <v>70</v>
      </c>
      <c r="U63" s="24" t="s">
        <v>69</v>
      </c>
      <c r="V63" s="23" t="s">
        <v>1</v>
      </c>
      <c r="W63" s="225"/>
      <c r="X63" s="268">
        <f>X64</f>
        <v>0</v>
      </c>
      <c r="Y63" s="268">
        <f>Y64</f>
        <v>0</v>
      </c>
      <c r="Z63" s="269">
        <f>Z64</f>
        <v>0</v>
      </c>
      <c r="AA63" s="7"/>
      <c r="AB63" s="3"/>
    </row>
    <row r="64" spans="1:28" ht="29.25" customHeight="1">
      <c r="A64" s="22"/>
      <c r="B64" s="222"/>
      <c r="C64" s="223"/>
      <c r="D64" s="260"/>
      <c r="E64" s="230"/>
      <c r="F64" s="209"/>
      <c r="G64" s="231"/>
      <c r="H64" s="210"/>
      <c r="I64" s="211"/>
      <c r="J64" s="574" t="s">
        <v>48</v>
      </c>
      <c r="K64" s="574"/>
      <c r="L64" s="574"/>
      <c r="M64" s="574"/>
      <c r="N64" s="575"/>
      <c r="O64" s="15">
        <v>5</v>
      </c>
      <c r="P64" s="14">
        <v>1</v>
      </c>
      <c r="Q64" s="224" t="s">
        <v>72</v>
      </c>
      <c r="R64" s="11" t="s">
        <v>9</v>
      </c>
      <c r="S64" s="12" t="s">
        <v>71</v>
      </c>
      <c r="T64" s="11" t="s">
        <v>70</v>
      </c>
      <c r="U64" s="10" t="s">
        <v>69</v>
      </c>
      <c r="V64" s="248" t="s">
        <v>43</v>
      </c>
      <c r="W64" s="225"/>
      <c r="X64" s="270">
        <v>0</v>
      </c>
      <c r="Y64" s="270">
        <v>0</v>
      </c>
      <c r="Z64" s="271">
        <v>0</v>
      </c>
      <c r="AA64" s="7"/>
      <c r="AB64" s="3"/>
    </row>
    <row r="65" spans="1:28" ht="15" customHeight="1">
      <c r="A65" s="22"/>
      <c r="B65" s="222"/>
      <c r="C65" s="223"/>
      <c r="D65" s="260"/>
      <c r="E65" s="566" t="s">
        <v>68</v>
      </c>
      <c r="F65" s="567"/>
      <c r="G65" s="567"/>
      <c r="H65" s="567"/>
      <c r="I65" s="567"/>
      <c r="J65" s="576"/>
      <c r="K65" s="576"/>
      <c r="L65" s="576"/>
      <c r="M65" s="576"/>
      <c r="N65" s="577"/>
      <c r="O65" s="105">
        <v>5</v>
      </c>
      <c r="P65" s="106">
        <v>2</v>
      </c>
      <c r="Q65" s="256" t="s">
        <v>1</v>
      </c>
      <c r="R65" s="134" t="s">
        <v>1</v>
      </c>
      <c r="S65" s="135" t="s">
        <v>1</v>
      </c>
      <c r="T65" s="134" t="s">
        <v>1</v>
      </c>
      <c r="U65" s="136" t="s">
        <v>1</v>
      </c>
      <c r="V65" s="107" t="s">
        <v>1</v>
      </c>
      <c r="W65" s="257"/>
      <c r="X65" s="266">
        <f t="shared" ref="X65:Z68" si="8">X66</f>
        <v>0</v>
      </c>
      <c r="Y65" s="266">
        <f t="shared" si="8"/>
        <v>0</v>
      </c>
      <c r="Z65" s="267">
        <f t="shared" si="8"/>
        <v>0</v>
      </c>
      <c r="AA65" s="7"/>
      <c r="AB65" s="3"/>
    </row>
    <row r="66" spans="1:28" ht="57.75" customHeight="1">
      <c r="A66" s="22"/>
      <c r="B66" s="222"/>
      <c r="C66" s="223"/>
      <c r="D66" s="260"/>
      <c r="E66" s="226"/>
      <c r="F66" s="569" t="s">
        <v>545</v>
      </c>
      <c r="G66" s="570"/>
      <c r="H66" s="570"/>
      <c r="I66" s="570"/>
      <c r="J66" s="570"/>
      <c r="K66" s="570"/>
      <c r="L66" s="570"/>
      <c r="M66" s="570"/>
      <c r="N66" s="571"/>
      <c r="O66" s="28">
        <v>5</v>
      </c>
      <c r="P66" s="27">
        <v>2</v>
      </c>
      <c r="Q66" s="224" t="s">
        <v>17</v>
      </c>
      <c r="R66" s="25" t="s">
        <v>9</v>
      </c>
      <c r="S66" s="26" t="s">
        <v>5</v>
      </c>
      <c r="T66" s="25" t="s">
        <v>4</v>
      </c>
      <c r="U66" s="24" t="s">
        <v>3</v>
      </c>
      <c r="V66" s="23" t="s">
        <v>1</v>
      </c>
      <c r="W66" s="225"/>
      <c r="X66" s="268">
        <f t="shared" si="8"/>
        <v>0</v>
      </c>
      <c r="Y66" s="268">
        <f t="shared" si="8"/>
        <v>0</v>
      </c>
      <c r="Z66" s="269">
        <f t="shared" si="8"/>
        <v>0</v>
      </c>
      <c r="AA66" s="7"/>
      <c r="AB66" s="3"/>
    </row>
    <row r="67" spans="1:28" ht="29.25" customHeight="1">
      <c r="A67" s="22"/>
      <c r="B67" s="222"/>
      <c r="C67" s="223"/>
      <c r="D67" s="260"/>
      <c r="E67" s="227"/>
      <c r="F67" s="17"/>
      <c r="G67" s="569" t="s">
        <v>67</v>
      </c>
      <c r="H67" s="570"/>
      <c r="I67" s="570"/>
      <c r="J67" s="570"/>
      <c r="K67" s="570"/>
      <c r="L67" s="570"/>
      <c r="M67" s="570"/>
      <c r="N67" s="571"/>
      <c r="O67" s="28">
        <v>5</v>
      </c>
      <c r="P67" s="27">
        <v>2</v>
      </c>
      <c r="Q67" s="224" t="s">
        <v>66</v>
      </c>
      <c r="R67" s="25" t="s">
        <v>9</v>
      </c>
      <c r="S67" s="26" t="s">
        <v>61</v>
      </c>
      <c r="T67" s="25" t="s">
        <v>4</v>
      </c>
      <c r="U67" s="24" t="s">
        <v>3</v>
      </c>
      <c r="V67" s="23" t="s">
        <v>1</v>
      </c>
      <c r="W67" s="225"/>
      <c r="X67" s="268">
        <f t="shared" si="8"/>
        <v>0</v>
      </c>
      <c r="Y67" s="268">
        <f t="shared" si="8"/>
        <v>0</v>
      </c>
      <c r="Z67" s="269">
        <f t="shared" si="8"/>
        <v>0</v>
      </c>
      <c r="AA67" s="7"/>
      <c r="AB67" s="3"/>
    </row>
    <row r="68" spans="1:28" ht="29.25" customHeight="1">
      <c r="A68" s="22"/>
      <c r="B68" s="222"/>
      <c r="C68" s="223"/>
      <c r="D68" s="260"/>
      <c r="E68" s="227"/>
      <c r="F68" s="208"/>
      <c r="G68" s="229"/>
      <c r="H68" s="569" t="s">
        <v>65</v>
      </c>
      <c r="I68" s="570"/>
      <c r="J68" s="570"/>
      <c r="K68" s="570"/>
      <c r="L68" s="570"/>
      <c r="M68" s="570"/>
      <c r="N68" s="571"/>
      <c r="O68" s="28">
        <v>5</v>
      </c>
      <c r="P68" s="27">
        <v>2</v>
      </c>
      <c r="Q68" s="224" t="s">
        <v>64</v>
      </c>
      <c r="R68" s="25" t="s">
        <v>9</v>
      </c>
      <c r="S68" s="26" t="s">
        <v>61</v>
      </c>
      <c r="T68" s="25" t="s">
        <v>45</v>
      </c>
      <c r="U68" s="24" t="s">
        <v>3</v>
      </c>
      <c r="V68" s="23" t="s">
        <v>1</v>
      </c>
      <c r="W68" s="225"/>
      <c r="X68" s="268">
        <f t="shared" si="8"/>
        <v>0</v>
      </c>
      <c r="Y68" s="268">
        <f t="shared" si="8"/>
        <v>0</v>
      </c>
      <c r="Z68" s="269">
        <f t="shared" si="8"/>
        <v>0</v>
      </c>
      <c r="AA68" s="7"/>
      <c r="AB68" s="3"/>
    </row>
    <row r="69" spans="1:28" ht="15" customHeight="1">
      <c r="A69" s="22"/>
      <c r="B69" s="222"/>
      <c r="C69" s="223"/>
      <c r="D69" s="260"/>
      <c r="E69" s="227"/>
      <c r="F69" s="208"/>
      <c r="G69" s="232"/>
      <c r="H69" s="17"/>
      <c r="I69" s="569" t="s">
        <v>63</v>
      </c>
      <c r="J69" s="570"/>
      <c r="K69" s="570"/>
      <c r="L69" s="570"/>
      <c r="M69" s="570"/>
      <c r="N69" s="571"/>
      <c r="O69" s="28">
        <v>5</v>
      </c>
      <c r="P69" s="27">
        <v>2</v>
      </c>
      <c r="Q69" s="224" t="s">
        <v>62</v>
      </c>
      <c r="R69" s="25" t="s">
        <v>9</v>
      </c>
      <c r="S69" s="26" t="s">
        <v>61</v>
      </c>
      <c r="T69" s="25" t="s">
        <v>45</v>
      </c>
      <c r="U69" s="24" t="s">
        <v>60</v>
      </c>
      <c r="V69" s="23" t="s">
        <v>1</v>
      </c>
      <c r="W69" s="225"/>
      <c r="X69" s="268">
        <f>X70</f>
        <v>0</v>
      </c>
      <c r="Y69" s="268">
        <f>Y70</f>
        <v>0</v>
      </c>
      <c r="Z69" s="269">
        <f>Z70</f>
        <v>0</v>
      </c>
      <c r="AA69" s="7"/>
      <c r="AB69" s="3"/>
    </row>
    <row r="70" spans="1:28" ht="29.25" customHeight="1">
      <c r="A70" s="22"/>
      <c r="B70" s="222"/>
      <c r="C70" s="223"/>
      <c r="D70" s="260"/>
      <c r="E70" s="230"/>
      <c r="F70" s="209"/>
      <c r="G70" s="231"/>
      <c r="H70" s="210"/>
      <c r="I70" s="211"/>
      <c r="J70" s="574" t="s">
        <v>48</v>
      </c>
      <c r="K70" s="574"/>
      <c r="L70" s="574"/>
      <c r="M70" s="574"/>
      <c r="N70" s="575"/>
      <c r="O70" s="15">
        <v>5</v>
      </c>
      <c r="P70" s="14">
        <v>2</v>
      </c>
      <c r="Q70" s="224" t="s">
        <v>62</v>
      </c>
      <c r="R70" s="11" t="s">
        <v>9</v>
      </c>
      <c r="S70" s="12" t="s">
        <v>61</v>
      </c>
      <c r="T70" s="11" t="s">
        <v>45</v>
      </c>
      <c r="U70" s="10" t="s">
        <v>60</v>
      </c>
      <c r="V70" s="248" t="s">
        <v>43</v>
      </c>
      <c r="W70" s="225"/>
      <c r="X70" s="270">
        <v>0</v>
      </c>
      <c r="Y70" s="270">
        <v>0</v>
      </c>
      <c r="Z70" s="271">
        <v>0</v>
      </c>
      <c r="AA70" s="7"/>
      <c r="AB70" s="3"/>
    </row>
    <row r="71" spans="1:28" ht="15" customHeight="1">
      <c r="A71" s="22"/>
      <c r="B71" s="222"/>
      <c r="C71" s="223"/>
      <c r="D71" s="260"/>
      <c r="E71" s="566" t="s">
        <v>59</v>
      </c>
      <c r="F71" s="567"/>
      <c r="G71" s="567"/>
      <c r="H71" s="567"/>
      <c r="I71" s="567"/>
      <c r="J71" s="576"/>
      <c r="K71" s="576"/>
      <c r="L71" s="576"/>
      <c r="M71" s="576"/>
      <c r="N71" s="577"/>
      <c r="O71" s="105">
        <v>5</v>
      </c>
      <c r="P71" s="106">
        <v>3</v>
      </c>
      <c r="Q71" s="256" t="s">
        <v>1</v>
      </c>
      <c r="R71" s="134" t="s">
        <v>1</v>
      </c>
      <c r="S71" s="135" t="s">
        <v>1</v>
      </c>
      <c r="T71" s="134" t="s">
        <v>1</v>
      </c>
      <c r="U71" s="136" t="s">
        <v>1</v>
      </c>
      <c r="V71" s="107" t="s">
        <v>1</v>
      </c>
      <c r="W71" s="257"/>
      <c r="X71" s="266">
        <f t="shared" ref="X71:Z74" si="9">X72</f>
        <v>0</v>
      </c>
      <c r="Y71" s="266">
        <f t="shared" si="9"/>
        <v>0</v>
      </c>
      <c r="Z71" s="267">
        <f t="shared" si="9"/>
        <v>0</v>
      </c>
      <c r="AA71" s="7"/>
      <c r="AB71" s="3"/>
    </row>
    <row r="72" spans="1:28" ht="57.75" customHeight="1">
      <c r="A72" s="22"/>
      <c r="B72" s="222"/>
      <c r="C72" s="223"/>
      <c r="D72" s="260"/>
      <c r="E72" s="226"/>
      <c r="F72" s="569" t="s">
        <v>545</v>
      </c>
      <c r="G72" s="570"/>
      <c r="H72" s="570"/>
      <c r="I72" s="570"/>
      <c r="J72" s="570"/>
      <c r="K72" s="570"/>
      <c r="L72" s="570"/>
      <c r="M72" s="570"/>
      <c r="N72" s="571"/>
      <c r="O72" s="28">
        <v>5</v>
      </c>
      <c r="P72" s="27">
        <v>3</v>
      </c>
      <c r="Q72" s="224" t="s">
        <v>17</v>
      </c>
      <c r="R72" s="25" t="s">
        <v>9</v>
      </c>
      <c r="S72" s="26" t="s">
        <v>5</v>
      </c>
      <c r="T72" s="25" t="s">
        <v>4</v>
      </c>
      <c r="U72" s="24" t="s">
        <v>3</v>
      </c>
      <c r="V72" s="23" t="s">
        <v>1</v>
      </c>
      <c r="W72" s="225"/>
      <c r="X72" s="268">
        <f t="shared" si="9"/>
        <v>0</v>
      </c>
      <c r="Y72" s="268">
        <f t="shared" si="9"/>
        <v>0</v>
      </c>
      <c r="Z72" s="269">
        <f t="shared" si="9"/>
        <v>0</v>
      </c>
      <c r="AA72" s="7"/>
      <c r="AB72" s="3"/>
    </row>
    <row r="73" spans="1:28" ht="15" customHeight="1">
      <c r="A73" s="22"/>
      <c r="B73" s="222"/>
      <c r="C73" s="223"/>
      <c r="D73" s="260"/>
      <c r="E73" s="227"/>
      <c r="F73" s="17"/>
      <c r="G73" s="569" t="s">
        <v>58</v>
      </c>
      <c r="H73" s="570"/>
      <c r="I73" s="570"/>
      <c r="J73" s="570"/>
      <c r="K73" s="570"/>
      <c r="L73" s="570"/>
      <c r="M73" s="570"/>
      <c r="N73" s="571"/>
      <c r="O73" s="28">
        <v>5</v>
      </c>
      <c r="P73" s="27">
        <v>3</v>
      </c>
      <c r="Q73" s="224" t="s">
        <v>57</v>
      </c>
      <c r="R73" s="25" t="s">
        <v>9</v>
      </c>
      <c r="S73" s="26" t="s">
        <v>46</v>
      </c>
      <c r="T73" s="25" t="s">
        <v>4</v>
      </c>
      <c r="U73" s="24" t="s">
        <v>3</v>
      </c>
      <c r="V73" s="23" t="s">
        <v>1</v>
      </c>
      <c r="W73" s="225"/>
      <c r="X73" s="268">
        <f>X74+X77</f>
        <v>0</v>
      </c>
      <c r="Y73" s="268">
        <f>Y74+Y77</f>
        <v>0</v>
      </c>
      <c r="Z73" s="269">
        <f>Z74+Z77</f>
        <v>0</v>
      </c>
      <c r="AA73" s="7"/>
      <c r="AB73" s="3"/>
    </row>
    <row r="74" spans="1:28" ht="15" customHeight="1">
      <c r="A74" s="22"/>
      <c r="B74" s="222"/>
      <c r="C74" s="223"/>
      <c r="D74" s="260"/>
      <c r="E74" s="227"/>
      <c r="F74" s="208"/>
      <c r="G74" s="229"/>
      <c r="H74" s="569" t="s">
        <v>56</v>
      </c>
      <c r="I74" s="570"/>
      <c r="J74" s="570"/>
      <c r="K74" s="570"/>
      <c r="L74" s="570"/>
      <c r="M74" s="570"/>
      <c r="N74" s="571"/>
      <c r="O74" s="28">
        <v>5</v>
      </c>
      <c r="P74" s="27">
        <v>3</v>
      </c>
      <c r="Q74" s="224" t="s">
        <v>55</v>
      </c>
      <c r="R74" s="25" t="s">
        <v>9</v>
      </c>
      <c r="S74" s="26" t="s">
        <v>46</v>
      </c>
      <c r="T74" s="25" t="s">
        <v>7</v>
      </c>
      <c r="U74" s="24" t="s">
        <v>3</v>
      </c>
      <c r="V74" s="23" t="s">
        <v>1</v>
      </c>
      <c r="W74" s="225"/>
      <c r="X74" s="268">
        <f t="shared" si="9"/>
        <v>0</v>
      </c>
      <c r="Y74" s="268">
        <f t="shared" si="9"/>
        <v>0</v>
      </c>
      <c r="Z74" s="269">
        <f t="shared" si="9"/>
        <v>0</v>
      </c>
      <c r="AA74" s="7"/>
      <c r="AB74" s="3"/>
    </row>
    <row r="75" spans="1:28" ht="15" customHeight="1">
      <c r="A75" s="22"/>
      <c r="B75" s="222"/>
      <c r="C75" s="223"/>
      <c r="D75" s="260"/>
      <c r="E75" s="227"/>
      <c r="F75" s="208"/>
      <c r="G75" s="232"/>
      <c r="H75" s="17"/>
      <c r="I75" s="569" t="s">
        <v>54</v>
      </c>
      <c r="J75" s="570"/>
      <c r="K75" s="570"/>
      <c r="L75" s="570"/>
      <c r="M75" s="570"/>
      <c r="N75" s="571"/>
      <c r="O75" s="28">
        <v>5</v>
      </c>
      <c r="P75" s="27">
        <v>3</v>
      </c>
      <c r="Q75" s="224" t="s">
        <v>53</v>
      </c>
      <c r="R75" s="25" t="s">
        <v>9</v>
      </c>
      <c r="S75" s="26" t="s">
        <v>46</v>
      </c>
      <c r="T75" s="25" t="s">
        <v>7</v>
      </c>
      <c r="U75" s="24" t="s">
        <v>52</v>
      </c>
      <c r="V75" s="23" t="s">
        <v>1</v>
      </c>
      <c r="W75" s="225"/>
      <c r="X75" s="268">
        <f>X76</f>
        <v>0</v>
      </c>
      <c r="Y75" s="268">
        <f>Y76</f>
        <v>0</v>
      </c>
      <c r="Z75" s="269">
        <f>Z76</f>
        <v>0</v>
      </c>
      <c r="AA75" s="7"/>
      <c r="AB75" s="3"/>
    </row>
    <row r="76" spans="1:28" ht="29.25" customHeight="1">
      <c r="A76" s="22"/>
      <c r="B76" s="222"/>
      <c r="C76" s="223"/>
      <c r="D76" s="260"/>
      <c r="E76" s="227"/>
      <c r="F76" s="208"/>
      <c r="G76" s="232"/>
      <c r="H76" s="210"/>
      <c r="I76" s="211"/>
      <c r="J76" s="574" t="s">
        <v>48</v>
      </c>
      <c r="K76" s="574"/>
      <c r="L76" s="574"/>
      <c r="M76" s="574"/>
      <c r="N76" s="575"/>
      <c r="O76" s="15">
        <v>5</v>
      </c>
      <c r="P76" s="14">
        <v>3</v>
      </c>
      <c r="Q76" s="224" t="s">
        <v>53</v>
      </c>
      <c r="R76" s="11" t="s">
        <v>9</v>
      </c>
      <c r="S76" s="12" t="s">
        <v>46</v>
      </c>
      <c r="T76" s="11" t="s">
        <v>7</v>
      </c>
      <c r="U76" s="10" t="s">
        <v>52</v>
      </c>
      <c r="V76" s="248" t="s">
        <v>43</v>
      </c>
      <c r="W76" s="225"/>
      <c r="X76" s="270">
        <v>0</v>
      </c>
      <c r="Y76" s="270">
        <v>0</v>
      </c>
      <c r="Z76" s="271">
        <v>0</v>
      </c>
      <c r="AA76" s="7"/>
      <c r="AB76" s="3"/>
    </row>
    <row r="77" spans="1:28" ht="15" customHeight="1">
      <c r="A77" s="22"/>
      <c r="B77" s="222"/>
      <c r="C77" s="223"/>
      <c r="D77" s="260"/>
      <c r="E77" s="227"/>
      <c r="F77" s="208"/>
      <c r="G77" s="232"/>
      <c r="H77" s="569" t="s">
        <v>51</v>
      </c>
      <c r="I77" s="570"/>
      <c r="J77" s="578"/>
      <c r="K77" s="578"/>
      <c r="L77" s="578"/>
      <c r="M77" s="578"/>
      <c r="N77" s="579"/>
      <c r="O77" s="42">
        <v>5</v>
      </c>
      <c r="P77" s="41">
        <v>3</v>
      </c>
      <c r="Q77" s="224" t="s">
        <v>50</v>
      </c>
      <c r="R77" s="90" t="s">
        <v>9</v>
      </c>
      <c r="S77" s="91" t="s">
        <v>46</v>
      </c>
      <c r="T77" s="90" t="s">
        <v>45</v>
      </c>
      <c r="U77" s="92" t="s">
        <v>3</v>
      </c>
      <c r="V77" s="40" t="s">
        <v>1</v>
      </c>
      <c r="W77" s="225"/>
      <c r="X77" s="268">
        <f t="shared" ref="X77:Z78" si="10">X78</f>
        <v>0</v>
      </c>
      <c r="Y77" s="268">
        <f t="shared" si="10"/>
        <v>0</v>
      </c>
      <c r="Z77" s="269">
        <f t="shared" si="10"/>
        <v>0</v>
      </c>
      <c r="AA77" s="7"/>
      <c r="AB77" s="3"/>
    </row>
    <row r="78" spans="1:28" ht="15" customHeight="1">
      <c r="A78" s="22"/>
      <c r="B78" s="222"/>
      <c r="C78" s="223"/>
      <c r="D78" s="260"/>
      <c r="E78" s="227"/>
      <c r="F78" s="208"/>
      <c r="G78" s="232"/>
      <c r="H78" s="17"/>
      <c r="I78" s="569" t="s">
        <v>49</v>
      </c>
      <c r="J78" s="570"/>
      <c r="K78" s="570"/>
      <c r="L78" s="570"/>
      <c r="M78" s="570"/>
      <c r="N78" s="571"/>
      <c r="O78" s="28">
        <v>5</v>
      </c>
      <c r="P78" s="27">
        <v>3</v>
      </c>
      <c r="Q78" s="224" t="s">
        <v>47</v>
      </c>
      <c r="R78" s="25" t="s">
        <v>9</v>
      </c>
      <c r="S78" s="26" t="s">
        <v>46</v>
      </c>
      <c r="T78" s="25" t="s">
        <v>45</v>
      </c>
      <c r="U78" s="24" t="s">
        <v>44</v>
      </c>
      <c r="V78" s="23" t="s">
        <v>1</v>
      </c>
      <c r="W78" s="225"/>
      <c r="X78" s="268">
        <f t="shared" si="10"/>
        <v>0</v>
      </c>
      <c r="Y78" s="268">
        <f t="shared" si="10"/>
        <v>0</v>
      </c>
      <c r="Z78" s="269">
        <f t="shared" si="10"/>
        <v>0</v>
      </c>
      <c r="AA78" s="7"/>
      <c r="AB78" s="3"/>
    </row>
    <row r="79" spans="1:28" ht="29.25" customHeight="1">
      <c r="A79" s="22"/>
      <c r="B79" s="222"/>
      <c r="C79" s="223"/>
      <c r="D79" s="261"/>
      <c r="E79" s="230"/>
      <c r="F79" s="209"/>
      <c r="G79" s="231"/>
      <c r="H79" s="210"/>
      <c r="I79" s="211"/>
      <c r="J79" s="574" t="s">
        <v>48</v>
      </c>
      <c r="K79" s="574"/>
      <c r="L79" s="574"/>
      <c r="M79" s="574"/>
      <c r="N79" s="575"/>
      <c r="O79" s="15">
        <v>5</v>
      </c>
      <c r="P79" s="14">
        <v>3</v>
      </c>
      <c r="Q79" s="224" t="s">
        <v>47</v>
      </c>
      <c r="R79" s="11" t="s">
        <v>9</v>
      </c>
      <c r="S79" s="12" t="s">
        <v>46</v>
      </c>
      <c r="T79" s="11" t="s">
        <v>45</v>
      </c>
      <c r="U79" s="10" t="s">
        <v>44</v>
      </c>
      <c r="V79" s="248" t="s">
        <v>43</v>
      </c>
      <c r="W79" s="225"/>
      <c r="X79" s="270">
        <v>0</v>
      </c>
      <c r="Y79" s="270">
        <v>0</v>
      </c>
      <c r="Z79" s="271">
        <v>0</v>
      </c>
      <c r="AA79" s="7"/>
      <c r="AB79" s="3"/>
    </row>
    <row r="80" spans="1:28" ht="15" customHeight="1">
      <c r="A80" s="22"/>
      <c r="B80" s="222"/>
      <c r="C80" s="223"/>
      <c r="D80" s="592" t="s">
        <v>42</v>
      </c>
      <c r="E80" s="562"/>
      <c r="F80" s="562"/>
      <c r="G80" s="562"/>
      <c r="H80" s="562"/>
      <c r="I80" s="562"/>
      <c r="J80" s="564"/>
      <c r="K80" s="564"/>
      <c r="L80" s="564"/>
      <c r="M80" s="564"/>
      <c r="N80" s="565"/>
      <c r="O80" s="34">
        <v>8</v>
      </c>
      <c r="P80" s="33" t="s">
        <v>1</v>
      </c>
      <c r="Q80" s="224" t="s">
        <v>1</v>
      </c>
      <c r="R80" s="137" t="s">
        <v>1</v>
      </c>
      <c r="S80" s="138" t="s">
        <v>1</v>
      </c>
      <c r="T80" s="137" t="s">
        <v>1</v>
      </c>
      <c r="U80" s="139" t="s">
        <v>1</v>
      </c>
      <c r="V80" s="32" t="s">
        <v>1</v>
      </c>
      <c r="W80" s="225"/>
      <c r="X80" s="276">
        <f t="shared" ref="X80:Z81" si="11">X81</f>
        <v>962800</v>
      </c>
      <c r="Y80" s="276">
        <f t="shared" si="11"/>
        <v>801000</v>
      </c>
      <c r="Z80" s="277">
        <f t="shared" si="11"/>
        <v>753000</v>
      </c>
      <c r="AA80" s="7"/>
      <c r="AB80" s="3"/>
    </row>
    <row r="81" spans="1:28" ht="15" customHeight="1">
      <c r="A81" s="22"/>
      <c r="B81" s="222"/>
      <c r="C81" s="223"/>
      <c r="D81" s="260"/>
      <c r="E81" s="566" t="s">
        <v>41</v>
      </c>
      <c r="F81" s="567"/>
      <c r="G81" s="567"/>
      <c r="H81" s="567"/>
      <c r="I81" s="567"/>
      <c r="J81" s="567"/>
      <c r="K81" s="567"/>
      <c r="L81" s="567"/>
      <c r="M81" s="567"/>
      <c r="N81" s="568"/>
      <c r="O81" s="96">
        <v>8</v>
      </c>
      <c r="P81" s="97">
        <v>1</v>
      </c>
      <c r="Q81" s="251" t="s">
        <v>1</v>
      </c>
      <c r="R81" s="99" t="s">
        <v>1</v>
      </c>
      <c r="S81" s="100" t="s">
        <v>1</v>
      </c>
      <c r="T81" s="99" t="s">
        <v>1</v>
      </c>
      <c r="U81" s="101" t="s">
        <v>1</v>
      </c>
      <c r="V81" s="102" t="s">
        <v>1</v>
      </c>
      <c r="W81" s="252"/>
      <c r="X81" s="266">
        <f t="shared" si="11"/>
        <v>962800</v>
      </c>
      <c r="Y81" s="266">
        <f t="shared" si="11"/>
        <v>801000</v>
      </c>
      <c r="Z81" s="267">
        <f t="shared" si="11"/>
        <v>753000</v>
      </c>
      <c r="AA81" s="7"/>
      <c r="AB81" s="3"/>
    </row>
    <row r="82" spans="1:28" ht="29.25" customHeight="1">
      <c r="A82" s="22"/>
      <c r="B82" s="222"/>
      <c r="C82" s="223"/>
      <c r="D82" s="260"/>
      <c r="E82" s="226"/>
      <c r="F82" s="569" t="s">
        <v>40</v>
      </c>
      <c r="G82" s="570"/>
      <c r="H82" s="570"/>
      <c r="I82" s="570"/>
      <c r="J82" s="570"/>
      <c r="K82" s="570"/>
      <c r="L82" s="570"/>
      <c r="M82" s="570"/>
      <c r="N82" s="571"/>
      <c r="O82" s="28">
        <v>8</v>
      </c>
      <c r="P82" s="27">
        <v>1</v>
      </c>
      <c r="Q82" s="224" t="s">
        <v>39</v>
      </c>
      <c r="R82" s="25" t="s">
        <v>23</v>
      </c>
      <c r="S82" s="26" t="s">
        <v>5</v>
      </c>
      <c r="T82" s="25" t="s">
        <v>4</v>
      </c>
      <c r="U82" s="24" t="s">
        <v>3</v>
      </c>
      <c r="V82" s="23" t="s">
        <v>1</v>
      </c>
      <c r="W82" s="225"/>
      <c r="X82" s="268">
        <f>X83+X87</f>
        <v>962800</v>
      </c>
      <c r="Y82" s="268">
        <f>Y83+Y87</f>
        <v>801000</v>
      </c>
      <c r="Z82" s="269">
        <f>Z83+Z87</f>
        <v>753000</v>
      </c>
      <c r="AA82" s="7"/>
      <c r="AB82" s="3"/>
    </row>
    <row r="83" spans="1:28" ht="15" customHeight="1">
      <c r="A83" s="22"/>
      <c r="B83" s="222"/>
      <c r="C83" s="223"/>
      <c r="D83" s="260"/>
      <c r="E83" s="227"/>
      <c r="F83" s="17"/>
      <c r="G83" s="569" t="s">
        <v>38</v>
      </c>
      <c r="H83" s="570"/>
      <c r="I83" s="570"/>
      <c r="J83" s="570"/>
      <c r="K83" s="570"/>
      <c r="L83" s="570"/>
      <c r="M83" s="570"/>
      <c r="N83" s="571"/>
      <c r="O83" s="28">
        <v>8</v>
      </c>
      <c r="P83" s="27">
        <v>1</v>
      </c>
      <c r="Q83" s="224" t="s">
        <v>37</v>
      </c>
      <c r="R83" s="25" t="s">
        <v>23</v>
      </c>
      <c r="S83" s="26" t="s">
        <v>32</v>
      </c>
      <c r="T83" s="25" t="s">
        <v>4</v>
      </c>
      <c r="U83" s="24" t="s">
        <v>3</v>
      </c>
      <c r="V83" s="23" t="s">
        <v>1</v>
      </c>
      <c r="W83" s="225"/>
      <c r="X83" s="268">
        <f t="shared" ref="X83:Z84" si="12">X84</f>
        <v>370000</v>
      </c>
      <c r="Y83" s="268">
        <f t="shared" si="12"/>
        <v>250000</v>
      </c>
      <c r="Z83" s="269">
        <f t="shared" si="12"/>
        <v>200000</v>
      </c>
      <c r="AA83" s="7"/>
      <c r="AB83" s="3"/>
    </row>
    <row r="84" spans="1:28" ht="15" customHeight="1">
      <c r="A84" s="22"/>
      <c r="B84" s="222"/>
      <c r="C84" s="223"/>
      <c r="D84" s="260"/>
      <c r="E84" s="227"/>
      <c r="F84" s="208"/>
      <c r="G84" s="229"/>
      <c r="H84" s="569" t="s">
        <v>36</v>
      </c>
      <c r="I84" s="570"/>
      <c r="J84" s="570"/>
      <c r="K84" s="570"/>
      <c r="L84" s="570"/>
      <c r="M84" s="570"/>
      <c r="N84" s="571"/>
      <c r="O84" s="28">
        <v>8</v>
      </c>
      <c r="P84" s="27">
        <v>1</v>
      </c>
      <c r="Q84" s="224" t="s">
        <v>35</v>
      </c>
      <c r="R84" s="25" t="s">
        <v>23</v>
      </c>
      <c r="S84" s="26" t="s">
        <v>32</v>
      </c>
      <c r="T84" s="25" t="s">
        <v>7</v>
      </c>
      <c r="U84" s="24" t="s">
        <v>3</v>
      </c>
      <c r="V84" s="23" t="s">
        <v>1</v>
      </c>
      <c r="W84" s="225"/>
      <c r="X84" s="268">
        <f t="shared" si="12"/>
        <v>370000</v>
      </c>
      <c r="Y84" s="268">
        <f t="shared" si="12"/>
        <v>250000</v>
      </c>
      <c r="Z84" s="269">
        <f t="shared" si="12"/>
        <v>200000</v>
      </c>
      <c r="AA84" s="7"/>
      <c r="AB84" s="3"/>
    </row>
    <row r="85" spans="1:28" ht="15" customHeight="1">
      <c r="A85" s="22"/>
      <c r="B85" s="222"/>
      <c r="C85" s="223"/>
      <c r="D85" s="260"/>
      <c r="E85" s="227"/>
      <c r="F85" s="208"/>
      <c r="G85" s="232"/>
      <c r="H85" s="17"/>
      <c r="I85" s="569" t="s">
        <v>34</v>
      </c>
      <c r="J85" s="570"/>
      <c r="K85" s="570"/>
      <c r="L85" s="570"/>
      <c r="M85" s="570"/>
      <c r="N85" s="571"/>
      <c r="O85" s="28">
        <v>8</v>
      </c>
      <c r="P85" s="27">
        <v>1</v>
      </c>
      <c r="Q85" s="224" t="s">
        <v>33</v>
      </c>
      <c r="R85" s="25" t="s">
        <v>23</v>
      </c>
      <c r="S85" s="26" t="s">
        <v>32</v>
      </c>
      <c r="T85" s="25" t="s">
        <v>7</v>
      </c>
      <c r="U85" s="24" t="s">
        <v>31</v>
      </c>
      <c r="V85" s="23" t="s">
        <v>1</v>
      </c>
      <c r="W85" s="225"/>
      <c r="X85" s="268">
        <f>X86</f>
        <v>370000</v>
      </c>
      <c r="Y85" s="268">
        <f>Y86</f>
        <v>250000</v>
      </c>
      <c r="Z85" s="269">
        <f>Z86</f>
        <v>200000</v>
      </c>
      <c r="AA85" s="7"/>
      <c r="AB85" s="3"/>
    </row>
    <row r="86" spans="1:28" ht="15" customHeight="1">
      <c r="A86" s="22"/>
      <c r="B86" s="222"/>
      <c r="C86" s="223"/>
      <c r="D86" s="260"/>
      <c r="E86" s="227"/>
      <c r="F86" s="208"/>
      <c r="G86" s="231"/>
      <c r="H86" s="210"/>
      <c r="I86" s="211"/>
      <c r="J86" s="574" t="s">
        <v>25</v>
      </c>
      <c r="K86" s="574"/>
      <c r="L86" s="574"/>
      <c r="M86" s="574"/>
      <c r="N86" s="575"/>
      <c r="O86" s="15">
        <v>8</v>
      </c>
      <c r="P86" s="14">
        <v>1</v>
      </c>
      <c r="Q86" s="224" t="s">
        <v>33</v>
      </c>
      <c r="R86" s="11" t="s">
        <v>23</v>
      </c>
      <c r="S86" s="12" t="s">
        <v>32</v>
      </c>
      <c r="T86" s="11" t="s">
        <v>7</v>
      </c>
      <c r="U86" s="10" t="s">
        <v>31</v>
      </c>
      <c r="V86" s="248" t="s">
        <v>20</v>
      </c>
      <c r="W86" s="225"/>
      <c r="X86" s="270">
        <v>370000</v>
      </c>
      <c r="Y86" s="270">
        <v>250000</v>
      </c>
      <c r="Z86" s="271">
        <v>200000</v>
      </c>
      <c r="AA86" s="7"/>
      <c r="AB86" s="3"/>
    </row>
    <row r="87" spans="1:28" ht="15" customHeight="1">
      <c r="A87" s="22"/>
      <c r="B87" s="222"/>
      <c r="C87" s="223"/>
      <c r="D87" s="260"/>
      <c r="E87" s="227"/>
      <c r="F87" s="18"/>
      <c r="G87" s="569" t="s">
        <v>30</v>
      </c>
      <c r="H87" s="570"/>
      <c r="I87" s="570"/>
      <c r="J87" s="578"/>
      <c r="K87" s="578"/>
      <c r="L87" s="578"/>
      <c r="M87" s="578"/>
      <c r="N87" s="579"/>
      <c r="O87" s="42">
        <v>8</v>
      </c>
      <c r="P87" s="41">
        <v>1</v>
      </c>
      <c r="Q87" s="224" t="s">
        <v>29</v>
      </c>
      <c r="R87" s="90" t="s">
        <v>23</v>
      </c>
      <c r="S87" s="91" t="s">
        <v>22</v>
      </c>
      <c r="T87" s="90" t="s">
        <v>4</v>
      </c>
      <c r="U87" s="92" t="s">
        <v>3</v>
      </c>
      <c r="V87" s="40" t="s">
        <v>1</v>
      </c>
      <c r="W87" s="225"/>
      <c r="X87" s="268">
        <f t="shared" ref="X87:Z88" si="13">X88</f>
        <v>592800</v>
      </c>
      <c r="Y87" s="268">
        <f t="shared" si="13"/>
        <v>551000</v>
      </c>
      <c r="Z87" s="269">
        <f t="shared" si="13"/>
        <v>553000</v>
      </c>
      <c r="AA87" s="7"/>
      <c r="AB87" s="3"/>
    </row>
    <row r="88" spans="1:28" ht="15" customHeight="1">
      <c r="A88" s="22"/>
      <c r="B88" s="222"/>
      <c r="C88" s="223"/>
      <c r="D88" s="260"/>
      <c r="E88" s="227"/>
      <c r="F88" s="208"/>
      <c r="G88" s="229"/>
      <c r="H88" s="569" t="s">
        <v>28</v>
      </c>
      <c r="I88" s="570"/>
      <c r="J88" s="570"/>
      <c r="K88" s="570"/>
      <c r="L88" s="570"/>
      <c r="M88" s="570"/>
      <c r="N88" s="571"/>
      <c r="O88" s="28">
        <v>8</v>
      </c>
      <c r="P88" s="27">
        <v>1</v>
      </c>
      <c r="Q88" s="224" t="s">
        <v>27</v>
      </c>
      <c r="R88" s="25" t="s">
        <v>23</v>
      </c>
      <c r="S88" s="26" t="s">
        <v>22</v>
      </c>
      <c r="T88" s="25" t="s">
        <v>7</v>
      </c>
      <c r="U88" s="24" t="s">
        <v>3</v>
      </c>
      <c r="V88" s="23" t="s">
        <v>1</v>
      </c>
      <c r="W88" s="225"/>
      <c r="X88" s="268">
        <f t="shared" si="13"/>
        <v>592800</v>
      </c>
      <c r="Y88" s="268">
        <f t="shared" si="13"/>
        <v>551000</v>
      </c>
      <c r="Z88" s="269">
        <f t="shared" si="13"/>
        <v>553000</v>
      </c>
      <c r="AA88" s="7"/>
      <c r="AB88" s="3"/>
    </row>
    <row r="89" spans="1:28" ht="15" customHeight="1">
      <c r="A89" s="22"/>
      <c r="B89" s="222"/>
      <c r="C89" s="223"/>
      <c r="D89" s="260"/>
      <c r="E89" s="227"/>
      <c r="F89" s="208"/>
      <c r="G89" s="232"/>
      <c r="H89" s="17"/>
      <c r="I89" s="569" t="s">
        <v>26</v>
      </c>
      <c r="J89" s="570"/>
      <c r="K89" s="570"/>
      <c r="L89" s="570"/>
      <c r="M89" s="570"/>
      <c r="N89" s="571"/>
      <c r="O89" s="28">
        <v>8</v>
      </c>
      <c r="P89" s="27">
        <v>1</v>
      </c>
      <c r="Q89" s="224" t="s">
        <v>24</v>
      </c>
      <c r="R89" s="25" t="s">
        <v>23</v>
      </c>
      <c r="S89" s="26" t="s">
        <v>22</v>
      </c>
      <c r="T89" s="25" t="s">
        <v>7</v>
      </c>
      <c r="U89" s="24" t="s">
        <v>21</v>
      </c>
      <c r="V89" s="23" t="s">
        <v>1</v>
      </c>
      <c r="W89" s="225"/>
      <c r="X89" s="268">
        <f>X90</f>
        <v>592800</v>
      </c>
      <c r="Y89" s="268">
        <f>Y90</f>
        <v>551000</v>
      </c>
      <c r="Z89" s="269">
        <f>Z90</f>
        <v>553000</v>
      </c>
      <c r="AA89" s="7"/>
      <c r="AB89" s="3"/>
    </row>
    <row r="90" spans="1:28" ht="15" customHeight="1">
      <c r="A90" s="22"/>
      <c r="B90" s="222"/>
      <c r="C90" s="223"/>
      <c r="D90" s="261"/>
      <c r="E90" s="230"/>
      <c r="F90" s="209"/>
      <c r="G90" s="231"/>
      <c r="H90" s="210"/>
      <c r="I90" s="211"/>
      <c r="J90" s="574" t="s">
        <v>25</v>
      </c>
      <c r="K90" s="574"/>
      <c r="L90" s="574"/>
      <c r="M90" s="574"/>
      <c r="N90" s="575"/>
      <c r="O90" s="15">
        <v>8</v>
      </c>
      <c r="P90" s="14">
        <v>1</v>
      </c>
      <c r="Q90" s="224" t="s">
        <v>24</v>
      </c>
      <c r="R90" s="11" t="s">
        <v>23</v>
      </c>
      <c r="S90" s="12" t="s">
        <v>22</v>
      </c>
      <c r="T90" s="11" t="s">
        <v>7</v>
      </c>
      <c r="U90" s="10" t="s">
        <v>21</v>
      </c>
      <c r="V90" s="248" t="s">
        <v>20</v>
      </c>
      <c r="W90" s="225"/>
      <c r="X90" s="270">
        <v>592800</v>
      </c>
      <c r="Y90" s="270">
        <v>551000</v>
      </c>
      <c r="Z90" s="271">
        <v>553000</v>
      </c>
      <c r="AA90" s="7"/>
      <c r="AB90" s="3"/>
    </row>
    <row r="91" spans="1:28" ht="15" customHeight="1">
      <c r="A91" s="22"/>
      <c r="B91" s="222"/>
      <c r="C91" s="223"/>
      <c r="D91" s="592" t="s">
        <v>19</v>
      </c>
      <c r="E91" s="562"/>
      <c r="F91" s="562"/>
      <c r="G91" s="562"/>
      <c r="H91" s="562"/>
      <c r="I91" s="562"/>
      <c r="J91" s="564"/>
      <c r="K91" s="564"/>
      <c r="L91" s="564"/>
      <c r="M91" s="564"/>
      <c r="N91" s="565"/>
      <c r="O91" s="34">
        <v>10</v>
      </c>
      <c r="P91" s="33" t="s">
        <v>1</v>
      </c>
      <c r="Q91" s="224" t="s">
        <v>1</v>
      </c>
      <c r="R91" s="137" t="s">
        <v>1</v>
      </c>
      <c r="S91" s="138" t="s">
        <v>1</v>
      </c>
      <c r="T91" s="137" t="s">
        <v>1</v>
      </c>
      <c r="U91" s="139" t="s">
        <v>1</v>
      </c>
      <c r="V91" s="32" t="s">
        <v>1</v>
      </c>
      <c r="W91" s="225"/>
      <c r="X91" s="276">
        <f>X92</f>
        <v>500</v>
      </c>
      <c r="Y91" s="276">
        <f>Y92</f>
        <v>0</v>
      </c>
      <c r="Z91" s="277">
        <f>Z92</f>
        <v>0</v>
      </c>
      <c r="AA91" s="7"/>
      <c r="AB91" s="3"/>
    </row>
    <row r="92" spans="1:28" ht="15" customHeight="1">
      <c r="A92" s="22"/>
      <c r="B92" s="222"/>
      <c r="C92" s="223"/>
      <c r="D92" s="260"/>
      <c r="E92" s="566" t="s">
        <v>18</v>
      </c>
      <c r="F92" s="567"/>
      <c r="G92" s="567"/>
      <c r="H92" s="567"/>
      <c r="I92" s="567"/>
      <c r="J92" s="567"/>
      <c r="K92" s="567"/>
      <c r="L92" s="567"/>
      <c r="M92" s="567"/>
      <c r="N92" s="568"/>
      <c r="O92" s="96">
        <v>10</v>
      </c>
      <c r="P92" s="97">
        <v>3</v>
      </c>
      <c r="Q92" s="251" t="s">
        <v>1</v>
      </c>
      <c r="R92" s="99" t="s">
        <v>1</v>
      </c>
      <c r="S92" s="100" t="s">
        <v>1</v>
      </c>
      <c r="T92" s="99" t="s">
        <v>1</v>
      </c>
      <c r="U92" s="101" t="s">
        <v>1</v>
      </c>
      <c r="V92" s="102" t="s">
        <v>1</v>
      </c>
      <c r="W92" s="252"/>
      <c r="X92" s="266">
        <f t="shared" ref="X92:Z95" si="14">X93</f>
        <v>500</v>
      </c>
      <c r="Y92" s="266">
        <f t="shared" si="14"/>
        <v>0</v>
      </c>
      <c r="Z92" s="267">
        <f t="shared" si="14"/>
        <v>0</v>
      </c>
      <c r="AA92" s="7"/>
      <c r="AB92" s="3"/>
    </row>
    <row r="93" spans="1:28" ht="57.75" customHeight="1">
      <c r="A93" s="22"/>
      <c r="B93" s="222"/>
      <c r="C93" s="223"/>
      <c r="D93" s="260"/>
      <c r="E93" s="226"/>
      <c r="F93" s="569" t="s">
        <v>545</v>
      </c>
      <c r="G93" s="570"/>
      <c r="H93" s="570"/>
      <c r="I93" s="570"/>
      <c r="J93" s="570"/>
      <c r="K93" s="570"/>
      <c r="L93" s="570"/>
      <c r="M93" s="570"/>
      <c r="N93" s="571"/>
      <c r="O93" s="28">
        <v>10</v>
      </c>
      <c r="P93" s="27">
        <v>3</v>
      </c>
      <c r="Q93" s="224" t="s">
        <v>17</v>
      </c>
      <c r="R93" s="25" t="s">
        <v>9</v>
      </c>
      <c r="S93" s="26" t="s">
        <v>5</v>
      </c>
      <c r="T93" s="25" t="s">
        <v>4</v>
      </c>
      <c r="U93" s="24" t="s">
        <v>3</v>
      </c>
      <c r="V93" s="23" t="s">
        <v>1</v>
      </c>
      <c r="W93" s="225"/>
      <c r="X93" s="268">
        <f t="shared" si="14"/>
        <v>500</v>
      </c>
      <c r="Y93" s="268">
        <f t="shared" si="14"/>
        <v>0</v>
      </c>
      <c r="Z93" s="269">
        <f t="shared" si="14"/>
        <v>0</v>
      </c>
      <c r="AA93" s="7"/>
      <c r="AB93" s="3"/>
    </row>
    <row r="94" spans="1:28" ht="29.25" customHeight="1">
      <c r="A94" s="22"/>
      <c r="B94" s="222"/>
      <c r="C94" s="223"/>
      <c r="D94" s="260"/>
      <c r="E94" s="227"/>
      <c r="F94" s="17"/>
      <c r="G94" s="569" t="s">
        <v>16</v>
      </c>
      <c r="H94" s="570"/>
      <c r="I94" s="570"/>
      <c r="J94" s="570"/>
      <c r="K94" s="570"/>
      <c r="L94" s="570"/>
      <c r="M94" s="570"/>
      <c r="N94" s="571"/>
      <c r="O94" s="28">
        <v>10</v>
      </c>
      <c r="P94" s="27">
        <v>3</v>
      </c>
      <c r="Q94" s="224" t="s">
        <v>15</v>
      </c>
      <c r="R94" s="25" t="s">
        <v>9</v>
      </c>
      <c r="S94" s="26" t="s">
        <v>8</v>
      </c>
      <c r="T94" s="25" t="s">
        <v>4</v>
      </c>
      <c r="U94" s="24" t="s">
        <v>3</v>
      </c>
      <c r="V94" s="23" t="s">
        <v>1</v>
      </c>
      <c r="W94" s="225"/>
      <c r="X94" s="268">
        <f t="shared" si="14"/>
        <v>500</v>
      </c>
      <c r="Y94" s="268">
        <f t="shared" si="14"/>
        <v>0</v>
      </c>
      <c r="Z94" s="269">
        <f t="shared" si="14"/>
        <v>0</v>
      </c>
      <c r="AA94" s="7"/>
      <c r="AB94" s="3"/>
    </row>
    <row r="95" spans="1:28" ht="43.5" customHeight="1">
      <c r="A95" s="22"/>
      <c r="B95" s="222"/>
      <c r="C95" s="223"/>
      <c r="D95" s="260"/>
      <c r="E95" s="227"/>
      <c r="F95" s="208"/>
      <c r="G95" s="229"/>
      <c r="H95" s="569" t="s">
        <v>14</v>
      </c>
      <c r="I95" s="570"/>
      <c r="J95" s="570"/>
      <c r="K95" s="570"/>
      <c r="L95" s="570"/>
      <c r="M95" s="570"/>
      <c r="N95" s="571"/>
      <c r="O95" s="28">
        <v>10</v>
      </c>
      <c r="P95" s="27">
        <v>3</v>
      </c>
      <c r="Q95" s="224" t="s">
        <v>13</v>
      </c>
      <c r="R95" s="25" t="s">
        <v>9</v>
      </c>
      <c r="S95" s="26" t="s">
        <v>8</v>
      </c>
      <c r="T95" s="25" t="s">
        <v>7</v>
      </c>
      <c r="U95" s="24" t="s">
        <v>3</v>
      </c>
      <c r="V95" s="23" t="s">
        <v>1</v>
      </c>
      <c r="W95" s="225"/>
      <c r="X95" s="268">
        <f t="shared" si="14"/>
        <v>500</v>
      </c>
      <c r="Y95" s="268">
        <f t="shared" si="14"/>
        <v>0</v>
      </c>
      <c r="Z95" s="269">
        <f t="shared" si="14"/>
        <v>0</v>
      </c>
      <c r="AA95" s="7"/>
      <c r="AB95" s="3"/>
    </row>
    <row r="96" spans="1:28" ht="29.25" customHeight="1">
      <c r="A96" s="22"/>
      <c r="B96" s="222"/>
      <c r="C96" s="223"/>
      <c r="D96" s="260"/>
      <c r="E96" s="227"/>
      <c r="F96" s="208"/>
      <c r="G96" s="232"/>
      <c r="H96" s="17"/>
      <c r="I96" s="569" t="s">
        <v>12</v>
      </c>
      <c r="J96" s="570"/>
      <c r="K96" s="570"/>
      <c r="L96" s="570"/>
      <c r="M96" s="570"/>
      <c r="N96" s="571"/>
      <c r="O96" s="28">
        <v>10</v>
      </c>
      <c r="P96" s="27">
        <v>3</v>
      </c>
      <c r="Q96" s="224" t="s">
        <v>10</v>
      </c>
      <c r="R96" s="25" t="s">
        <v>9</v>
      </c>
      <c r="S96" s="26" t="s">
        <v>8</v>
      </c>
      <c r="T96" s="25" t="s">
        <v>7</v>
      </c>
      <c r="U96" s="24" t="s">
        <v>624</v>
      </c>
      <c r="V96" s="23" t="s">
        <v>1</v>
      </c>
      <c r="W96" s="225"/>
      <c r="X96" s="268">
        <f>X97</f>
        <v>500</v>
      </c>
      <c r="Y96" s="268">
        <f>Y97</f>
        <v>0</v>
      </c>
      <c r="Z96" s="269">
        <f>Z97</f>
        <v>0</v>
      </c>
      <c r="AA96" s="7"/>
      <c r="AB96" s="3"/>
    </row>
    <row r="97" spans="1:29" ht="29.25" customHeight="1">
      <c r="A97" s="22"/>
      <c r="B97" s="222"/>
      <c r="C97" s="223"/>
      <c r="D97" s="261"/>
      <c r="E97" s="230"/>
      <c r="F97" s="209"/>
      <c r="G97" s="231"/>
      <c r="H97" s="210"/>
      <c r="I97" s="211"/>
      <c r="J97" s="574" t="s">
        <v>11</v>
      </c>
      <c r="K97" s="574"/>
      <c r="L97" s="574"/>
      <c r="M97" s="574"/>
      <c r="N97" s="575"/>
      <c r="O97" s="15">
        <v>10</v>
      </c>
      <c r="P97" s="14">
        <v>3</v>
      </c>
      <c r="Q97" s="224" t="s">
        <v>10</v>
      </c>
      <c r="R97" s="25" t="s">
        <v>9</v>
      </c>
      <c r="S97" s="26" t="s">
        <v>8</v>
      </c>
      <c r="T97" s="25" t="s">
        <v>7</v>
      </c>
      <c r="U97" s="24" t="s">
        <v>624</v>
      </c>
      <c r="V97" s="248" t="s">
        <v>6</v>
      </c>
      <c r="W97" s="225"/>
      <c r="X97" s="270">
        <v>500</v>
      </c>
      <c r="Y97" s="270">
        <v>0</v>
      </c>
      <c r="Z97" s="271">
        <v>0</v>
      </c>
      <c r="AA97" s="7"/>
      <c r="AB97" s="3"/>
    </row>
    <row r="98" spans="1:29" ht="15" customHeight="1">
      <c r="A98" s="22"/>
      <c r="B98" s="222"/>
      <c r="C98" s="223"/>
      <c r="D98" s="262"/>
      <c r="E98" s="263"/>
      <c r="F98" s="263"/>
      <c r="G98" s="263"/>
      <c r="H98" s="263"/>
      <c r="I98" s="263"/>
      <c r="J98" s="263"/>
      <c r="K98" s="263"/>
      <c r="L98" s="263"/>
      <c r="M98" s="250" t="s">
        <v>149</v>
      </c>
      <c r="N98" s="239"/>
      <c r="O98" s="239"/>
      <c r="P98" s="239"/>
      <c r="Q98" s="240"/>
      <c r="R98" s="242"/>
      <c r="S98" s="243"/>
      <c r="T98" s="243"/>
      <c r="U98" s="244"/>
      <c r="V98" s="241"/>
      <c r="W98" s="239"/>
      <c r="X98" s="282">
        <f>X91+X80+X58+X42+X37+X30+X16</f>
        <v>3549916</v>
      </c>
      <c r="Y98" s="282">
        <f t="shared" ref="Y98:Z98" si="15">Y91+Y80+Y58+Y42+Y37+Y30+Y16</f>
        <v>2992145.36</v>
      </c>
      <c r="Z98" s="283">
        <f t="shared" si="15"/>
        <v>2876618.85</v>
      </c>
      <c r="AA98" s="7"/>
      <c r="AB98" s="3"/>
    </row>
    <row r="99" spans="1:29" ht="16.5" thickBot="1">
      <c r="A99" s="6"/>
      <c r="B99" s="235"/>
      <c r="C99" s="259"/>
      <c r="D99" s="236"/>
      <c r="E99" s="236"/>
      <c r="F99" s="236"/>
      <c r="G99" s="236"/>
      <c r="H99" s="236"/>
      <c r="I99" s="236"/>
      <c r="J99" s="236"/>
      <c r="K99" s="236"/>
      <c r="L99" s="237"/>
      <c r="M99" s="284" t="s">
        <v>2</v>
      </c>
      <c r="N99" s="284"/>
      <c r="O99" s="284"/>
      <c r="P99" s="284"/>
      <c r="Q99" s="245"/>
      <c r="R99" s="245"/>
      <c r="S99" s="246"/>
      <c r="T99" s="246"/>
      <c r="U99" s="247"/>
      <c r="V99" s="247"/>
      <c r="W99" s="284"/>
      <c r="X99" s="285">
        <f>Ведом!X100</f>
        <v>0</v>
      </c>
      <c r="Y99" s="285">
        <f>Ведом!Y100</f>
        <v>74475.63962429919</v>
      </c>
      <c r="Z99" s="286">
        <f>Ведом!Z100</f>
        <v>146643.14922728602</v>
      </c>
      <c r="AA99" s="233" t="s">
        <v>1</v>
      </c>
      <c r="AB99" s="234" t="s">
        <v>1</v>
      </c>
      <c r="AC99" s="233" t="s">
        <v>1</v>
      </c>
    </row>
    <row r="100" spans="1:29" ht="21.75" customHeight="1" thickBot="1">
      <c r="A100" s="4"/>
      <c r="B100" s="193"/>
      <c r="C100" s="193"/>
      <c r="D100" s="203"/>
      <c r="E100" s="204"/>
      <c r="F100" s="204"/>
      <c r="G100" s="204"/>
      <c r="H100" s="204"/>
      <c r="I100" s="204"/>
      <c r="J100" s="204"/>
      <c r="K100" s="204"/>
      <c r="L100" s="238"/>
      <c r="M100" s="287" t="s">
        <v>0</v>
      </c>
      <c r="N100" s="288"/>
      <c r="O100" s="288"/>
      <c r="P100" s="288"/>
      <c r="Q100" s="289"/>
      <c r="R100" s="289"/>
      <c r="S100" s="290"/>
      <c r="T100" s="290"/>
      <c r="U100" s="291"/>
      <c r="V100" s="291"/>
      <c r="W100" s="292"/>
      <c r="X100" s="293">
        <f>X99+X98</f>
        <v>3549916</v>
      </c>
      <c r="Y100" s="293">
        <f t="shared" ref="Y100:Z100" si="16">Y99+Y98</f>
        <v>3066620.9996242989</v>
      </c>
      <c r="Z100" s="294">
        <f t="shared" si="16"/>
        <v>3023261.9992272863</v>
      </c>
      <c r="AA100" s="3"/>
      <c r="AB100" s="2"/>
    </row>
  </sheetData>
  <autoFilter ref="M15:Z100">
    <filterColumn colId="5" showButton="0"/>
    <filterColumn colId="6" showButton="0"/>
    <filterColumn colId="7" showButton="0"/>
  </autoFilter>
  <mergeCells count="81">
    <mergeCell ref="J25:N25"/>
    <mergeCell ref="R14:U14"/>
    <mergeCell ref="R15:U15"/>
    <mergeCell ref="D16:N16"/>
    <mergeCell ref="E17:N17"/>
    <mergeCell ref="F18:N18"/>
    <mergeCell ref="I19:N19"/>
    <mergeCell ref="J20:N20"/>
    <mergeCell ref="E21:N21"/>
    <mergeCell ref="F22:N22"/>
    <mergeCell ref="H23:N23"/>
    <mergeCell ref="I24:N24"/>
    <mergeCell ref="I40:N40"/>
    <mergeCell ref="J29:N29"/>
    <mergeCell ref="D30:N30"/>
    <mergeCell ref="E31:N31"/>
    <mergeCell ref="F32:N32"/>
    <mergeCell ref="H33:N33"/>
    <mergeCell ref="I34:N34"/>
    <mergeCell ref="J35:N35"/>
    <mergeCell ref="J36:N36"/>
    <mergeCell ref="D37:N37"/>
    <mergeCell ref="E38:N38"/>
    <mergeCell ref="F39:N39"/>
    <mergeCell ref="E52:N52"/>
    <mergeCell ref="J41:N41"/>
    <mergeCell ref="D42:N42"/>
    <mergeCell ref="E43:N43"/>
    <mergeCell ref="F44:N44"/>
    <mergeCell ref="G45:N45"/>
    <mergeCell ref="H46:N46"/>
    <mergeCell ref="I47:N47"/>
    <mergeCell ref="J48:N48"/>
    <mergeCell ref="H49:N49"/>
    <mergeCell ref="I50:N50"/>
    <mergeCell ref="J51:N51"/>
    <mergeCell ref="J64:N64"/>
    <mergeCell ref="F53:N53"/>
    <mergeCell ref="G54:N54"/>
    <mergeCell ref="H55:N55"/>
    <mergeCell ref="I56:N56"/>
    <mergeCell ref="J57:N57"/>
    <mergeCell ref="D58:N58"/>
    <mergeCell ref="E59:N59"/>
    <mergeCell ref="F60:N60"/>
    <mergeCell ref="G61:N61"/>
    <mergeCell ref="H62:N62"/>
    <mergeCell ref="I63:N63"/>
    <mergeCell ref="J76:N76"/>
    <mergeCell ref="E65:N65"/>
    <mergeCell ref="F66:N66"/>
    <mergeCell ref="G67:N67"/>
    <mergeCell ref="H68:N68"/>
    <mergeCell ref="I69:N69"/>
    <mergeCell ref="J70:N70"/>
    <mergeCell ref="E71:N71"/>
    <mergeCell ref="F72:N72"/>
    <mergeCell ref="G73:N73"/>
    <mergeCell ref="H74:N74"/>
    <mergeCell ref="I75:N75"/>
    <mergeCell ref="H88:N88"/>
    <mergeCell ref="H77:N77"/>
    <mergeCell ref="I78:N78"/>
    <mergeCell ref="J79:N79"/>
    <mergeCell ref="D80:N80"/>
    <mergeCell ref="E81:N81"/>
    <mergeCell ref="F82:N82"/>
    <mergeCell ref="G83:N83"/>
    <mergeCell ref="H84:N84"/>
    <mergeCell ref="I85:N85"/>
    <mergeCell ref="J86:N86"/>
    <mergeCell ref="G87:N87"/>
    <mergeCell ref="H95:N95"/>
    <mergeCell ref="I96:N96"/>
    <mergeCell ref="J97:N97"/>
    <mergeCell ref="I89:N89"/>
    <mergeCell ref="J90:N90"/>
    <mergeCell ref="D91:N91"/>
    <mergeCell ref="E92:N92"/>
    <mergeCell ref="F93:N93"/>
    <mergeCell ref="G94:N94"/>
  </mergeCells>
  <pageMargins left="1.1811023622047245" right="0.39370078740157483" top="0.78740157480314965" bottom="0.59055118110236227" header="0.31496062992125984" footer="0.31496062992125984"/>
  <pageSetup paperSize="9" scale="84" fitToHeight="0" orientation="landscape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B90"/>
  <sheetViews>
    <sheetView showGridLines="0" zoomScale="90" zoomScaleNormal="90" workbookViewId="0">
      <selection activeCell="B22" sqref="B22:N22"/>
    </sheetView>
  </sheetViews>
  <sheetFormatPr defaultColWidth="9.140625" defaultRowHeight="12.75"/>
  <cols>
    <col min="1" max="1" width="0.5703125" style="1" customWidth="1"/>
    <col min="2" max="12" width="0" style="1" hidden="1" customWidth="1"/>
    <col min="13" max="13" width="68" style="1" customWidth="1"/>
    <col min="14" max="15" width="0" style="1" hidden="1" customWidth="1"/>
    <col min="16" max="16" width="3.28515625" style="1" customWidth="1"/>
    <col min="17" max="17" width="2.5703125" style="1" customWidth="1"/>
    <col min="18" max="18" width="3.28515625" style="1" customWidth="1"/>
    <col min="19" max="19" width="6.85546875" style="1" customWidth="1"/>
    <col min="20" max="20" width="5.42578125" style="1" customWidth="1"/>
    <col min="21" max="21" width="5.28515625" style="1" customWidth="1"/>
    <col min="22" max="22" width="7.7109375" style="1" customWidth="1"/>
    <col min="23" max="23" width="0" style="1" hidden="1" customWidth="1"/>
    <col min="24" max="24" width="14.42578125" style="1" customWidth="1"/>
    <col min="25" max="25" width="14.5703125" style="1" customWidth="1"/>
    <col min="26" max="26" width="15.140625" style="1" customWidth="1"/>
    <col min="27" max="27" width="0" style="1" hidden="1" customWidth="1"/>
    <col min="28" max="28" width="1.140625" style="1" customWidth="1"/>
    <col min="29" max="256" width="9.140625" style="1" customWidth="1"/>
    <col min="257" max="16384" width="9.140625" style="1"/>
  </cols>
  <sheetData>
    <row r="1" spans="1:28" ht="12.75" customHeight="1">
      <c r="A1" s="85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3"/>
      <c r="Z1" s="2"/>
      <c r="AA1" s="3"/>
      <c r="AB1" s="2"/>
    </row>
    <row r="2" spans="1:28" ht="12.75" customHeight="1">
      <c r="A2" s="85"/>
      <c r="B2" s="84"/>
      <c r="C2" s="84"/>
      <c r="D2" s="84"/>
      <c r="E2" s="84"/>
      <c r="F2" s="84"/>
      <c r="G2" s="84"/>
      <c r="H2" s="84"/>
      <c r="I2" s="84"/>
      <c r="J2" s="84"/>
      <c r="K2" s="2"/>
      <c r="L2" s="84"/>
      <c r="M2" s="84"/>
      <c r="N2" s="84"/>
      <c r="O2" s="84"/>
      <c r="P2" s="84"/>
      <c r="Q2" s="84"/>
      <c r="R2" s="84"/>
      <c r="S2" s="84"/>
      <c r="T2" s="84"/>
      <c r="U2" s="84"/>
      <c r="V2" s="2"/>
      <c r="W2" s="84"/>
      <c r="X2" s="86" t="s">
        <v>599</v>
      </c>
      <c r="Y2" s="83"/>
      <c r="Z2" s="2"/>
      <c r="AA2" s="3"/>
      <c r="AB2" s="2"/>
    </row>
    <row r="3" spans="1:28" ht="12.75" customHeight="1">
      <c r="A3" s="8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2"/>
      <c r="W3" s="84"/>
      <c r="X3" s="86" t="s">
        <v>147</v>
      </c>
      <c r="Y3" s="83"/>
      <c r="Z3" s="2"/>
      <c r="AA3" s="3"/>
      <c r="AB3" s="2"/>
    </row>
    <row r="4" spans="1:28" ht="12.75" customHeight="1">
      <c r="A4" s="85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2"/>
      <c r="W4" s="84"/>
      <c r="X4" s="86" t="s">
        <v>146</v>
      </c>
      <c r="Y4" s="83"/>
      <c r="Z4" s="3"/>
      <c r="AA4" s="3"/>
      <c r="AB4" s="2"/>
    </row>
    <row r="5" spans="1:28" ht="12.75" customHeight="1">
      <c r="A5" s="85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4"/>
      <c r="O5" s="4"/>
      <c r="P5" s="2"/>
      <c r="Q5" s="87"/>
      <c r="R5" s="89"/>
      <c r="S5" s="87"/>
      <c r="T5" s="87"/>
      <c r="U5" s="87"/>
      <c r="V5" s="2"/>
      <c r="W5" s="88"/>
      <c r="X5" s="86" t="s">
        <v>542</v>
      </c>
      <c r="Y5" s="87"/>
      <c r="Z5" s="81"/>
      <c r="AA5" s="3"/>
      <c r="AB5" s="2"/>
    </row>
    <row r="6" spans="1:28" ht="12.75" customHeight="1">
      <c r="A6" s="85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2"/>
      <c r="W6" s="84"/>
      <c r="X6" s="86" t="s">
        <v>632</v>
      </c>
      <c r="Y6" s="83"/>
      <c r="Z6" s="2"/>
      <c r="AA6" s="3"/>
      <c r="AB6" s="2"/>
    </row>
    <row r="7" spans="1:28" ht="12.75" customHeight="1">
      <c r="A7" s="85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3"/>
      <c r="Z7" s="3"/>
      <c r="AA7" s="3"/>
      <c r="AB7" s="2"/>
    </row>
    <row r="8" spans="1:28" ht="12.75" customHeight="1">
      <c r="A8" s="78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3"/>
      <c r="AB8" s="2"/>
    </row>
    <row r="9" spans="1:28" ht="12.75" customHeight="1">
      <c r="A9" s="82" t="s">
        <v>158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3"/>
      <c r="AB9" s="2"/>
    </row>
    <row r="10" spans="1:28" ht="12.75" customHeight="1">
      <c r="A10" s="82" t="s">
        <v>549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3"/>
      <c r="AB10" s="2"/>
    </row>
    <row r="11" spans="1:28" ht="12.75" customHeight="1">
      <c r="A11" s="80" t="s">
        <v>159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3"/>
      <c r="AB11" s="2"/>
    </row>
    <row r="12" spans="1:28" ht="12.75" customHeight="1">
      <c r="A12" s="80" t="s">
        <v>612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89"/>
      <c r="Z12" s="81"/>
      <c r="AA12" s="3"/>
      <c r="AB12" s="2"/>
    </row>
    <row r="13" spans="1:28" ht="12.75" customHeight="1">
      <c r="A13" s="303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89"/>
      <c r="Z13" s="81"/>
      <c r="AA13" s="3"/>
      <c r="AB13" s="2"/>
    </row>
    <row r="14" spans="1:28" ht="12.75" customHeight="1" thickBot="1">
      <c r="A14" s="78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5"/>
      <c r="Z14" s="339" t="s">
        <v>144</v>
      </c>
      <c r="AA14" s="3"/>
      <c r="AB14" s="2"/>
    </row>
    <row r="15" spans="1:28" ht="32.25" customHeight="1" thickBot="1">
      <c r="A15" s="6"/>
      <c r="B15" s="74"/>
      <c r="C15" s="74"/>
      <c r="D15" s="74"/>
      <c r="E15" s="74"/>
      <c r="F15" s="74"/>
      <c r="G15" s="74"/>
      <c r="H15" s="74"/>
      <c r="I15" s="74"/>
      <c r="J15" s="74"/>
      <c r="K15" s="73"/>
      <c r="L15" s="73"/>
      <c r="M15" s="253" t="s">
        <v>143</v>
      </c>
      <c r="N15" s="70" t="s">
        <v>142</v>
      </c>
      <c r="O15" s="72" t="s">
        <v>139</v>
      </c>
      <c r="P15" s="556" t="s">
        <v>138</v>
      </c>
      <c r="Q15" s="556"/>
      <c r="R15" s="556"/>
      <c r="S15" s="556"/>
      <c r="T15" s="70" t="s">
        <v>141</v>
      </c>
      <c r="U15" s="69" t="s">
        <v>140</v>
      </c>
      <c r="V15" s="70" t="s">
        <v>137</v>
      </c>
      <c r="W15" s="69" t="s">
        <v>136</v>
      </c>
      <c r="X15" s="69" t="s">
        <v>135</v>
      </c>
      <c r="Y15" s="518" t="s">
        <v>148</v>
      </c>
      <c r="Z15" s="67" t="s">
        <v>606</v>
      </c>
      <c r="AA15" s="66"/>
      <c r="AB15" s="3"/>
    </row>
    <row r="16" spans="1:28" ht="12" customHeight="1">
      <c r="A16" s="217"/>
      <c r="B16" s="304"/>
      <c r="C16" s="304"/>
      <c r="D16" s="304"/>
      <c r="E16" s="304"/>
      <c r="F16" s="304"/>
      <c r="G16" s="304"/>
      <c r="H16" s="304"/>
      <c r="I16" s="304"/>
      <c r="J16" s="304"/>
      <c r="K16" s="305"/>
      <c r="L16" s="305"/>
      <c r="M16" s="306">
        <v>1</v>
      </c>
      <c r="N16" s="307">
        <v>2</v>
      </c>
      <c r="O16" s="308">
        <v>5</v>
      </c>
      <c r="P16" s="614">
        <v>2</v>
      </c>
      <c r="Q16" s="614"/>
      <c r="R16" s="614"/>
      <c r="S16" s="614"/>
      <c r="T16" s="307">
        <v>3</v>
      </c>
      <c r="U16" s="306">
        <v>4</v>
      </c>
      <c r="V16" s="307">
        <v>5</v>
      </c>
      <c r="W16" s="306">
        <v>7</v>
      </c>
      <c r="X16" s="306">
        <v>6</v>
      </c>
      <c r="Y16" s="306">
        <v>7</v>
      </c>
      <c r="Z16" s="306">
        <v>8</v>
      </c>
      <c r="AA16" s="58"/>
      <c r="AB16" s="3"/>
    </row>
    <row r="17" spans="1:28" ht="15" customHeight="1">
      <c r="A17" s="22"/>
      <c r="B17" s="309"/>
      <c r="C17" s="310"/>
      <c r="D17" s="615" t="s">
        <v>108</v>
      </c>
      <c r="E17" s="615"/>
      <c r="F17" s="615"/>
      <c r="G17" s="616"/>
      <c r="H17" s="616"/>
      <c r="I17" s="616"/>
      <c r="J17" s="616"/>
      <c r="K17" s="616"/>
      <c r="L17" s="616"/>
      <c r="M17" s="616"/>
      <c r="N17" s="616"/>
      <c r="O17" s="224" t="s">
        <v>107</v>
      </c>
      <c r="P17" s="192" t="s">
        <v>104</v>
      </c>
      <c r="Q17" s="332" t="s">
        <v>5</v>
      </c>
      <c r="R17" s="192" t="s">
        <v>4</v>
      </c>
      <c r="S17" s="333" t="s">
        <v>3</v>
      </c>
      <c r="T17" s="192" t="s">
        <v>1</v>
      </c>
      <c r="U17" s="192" t="s">
        <v>1</v>
      </c>
      <c r="V17" s="255" t="s">
        <v>1</v>
      </c>
      <c r="W17" s="254"/>
      <c r="X17" s="358">
        <f>X18+X23+X21</f>
        <v>504160</v>
      </c>
      <c r="Y17" s="358">
        <f>Y18+Y23+Y21</f>
        <v>412500</v>
      </c>
      <c r="Z17" s="359">
        <f>Z18+Z23+Z21</f>
        <v>412500</v>
      </c>
      <c r="AA17" s="7"/>
      <c r="AB17" s="3"/>
    </row>
    <row r="18" spans="1:28" ht="15" customHeight="1">
      <c r="A18" s="22"/>
      <c r="B18" s="311"/>
      <c r="C18" s="312"/>
      <c r="D18" s="313"/>
      <c r="E18" s="314"/>
      <c r="F18" s="340"/>
      <c r="G18" s="601" t="s">
        <v>131</v>
      </c>
      <c r="H18" s="601"/>
      <c r="I18" s="601"/>
      <c r="J18" s="601"/>
      <c r="K18" s="601"/>
      <c r="L18" s="601"/>
      <c r="M18" s="601"/>
      <c r="N18" s="601"/>
      <c r="O18" s="224" t="s">
        <v>130</v>
      </c>
      <c r="P18" s="14" t="s">
        <v>104</v>
      </c>
      <c r="Q18" s="187" t="s">
        <v>5</v>
      </c>
      <c r="R18" s="14" t="s">
        <v>4</v>
      </c>
      <c r="S18" s="334" t="s">
        <v>129</v>
      </c>
      <c r="T18" s="14" t="s">
        <v>1</v>
      </c>
      <c r="U18" s="14" t="s">
        <v>1</v>
      </c>
      <c r="V18" s="254" t="s">
        <v>1</v>
      </c>
      <c r="W18" s="254"/>
      <c r="X18" s="360">
        <f t="shared" ref="X18:Z18" si="0">X19</f>
        <v>491000</v>
      </c>
      <c r="Y18" s="360">
        <f t="shared" si="0"/>
        <v>400000</v>
      </c>
      <c r="Z18" s="361">
        <f t="shared" si="0"/>
        <v>400000</v>
      </c>
      <c r="AA18" s="7"/>
      <c r="AB18" s="3"/>
    </row>
    <row r="19" spans="1:28" ht="29.25" customHeight="1">
      <c r="A19" s="22"/>
      <c r="B19" s="602" t="s">
        <v>132</v>
      </c>
      <c r="C19" s="602"/>
      <c r="D19" s="602"/>
      <c r="E19" s="602"/>
      <c r="F19" s="602"/>
      <c r="G19" s="602"/>
      <c r="H19" s="602"/>
      <c r="I19" s="602"/>
      <c r="J19" s="602"/>
      <c r="K19" s="602"/>
      <c r="L19" s="602"/>
      <c r="M19" s="602"/>
      <c r="N19" s="602"/>
      <c r="O19" s="224" t="s">
        <v>130</v>
      </c>
      <c r="P19" s="14" t="s">
        <v>104</v>
      </c>
      <c r="Q19" s="187" t="s">
        <v>5</v>
      </c>
      <c r="R19" s="14" t="s">
        <v>4</v>
      </c>
      <c r="S19" s="334" t="s">
        <v>129</v>
      </c>
      <c r="T19" s="14">
        <v>1</v>
      </c>
      <c r="U19" s="14">
        <v>2</v>
      </c>
      <c r="V19" s="254" t="s">
        <v>1</v>
      </c>
      <c r="W19" s="254"/>
      <c r="X19" s="360">
        <f>X20</f>
        <v>491000</v>
      </c>
      <c r="Y19" s="360">
        <f>Y20</f>
        <v>400000</v>
      </c>
      <c r="Z19" s="361">
        <f>Z20</f>
        <v>400000</v>
      </c>
      <c r="AA19" s="7"/>
      <c r="AB19" s="3"/>
    </row>
    <row r="20" spans="1:28" ht="29.25" customHeight="1">
      <c r="A20" s="22"/>
      <c r="B20" s="515"/>
      <c r="C20" s="515"/>
      <c r="D20" s="515"/>
      <c r="E20" s="515"/>
      <c r="F20" s="515"/>
      <c r="G20" s="515"/>
      <c r="H20" s="515"/>
      <c r="I20" s="515"/>
      <c r="J20" s="515"/>
      <c r="K20" s="515"/>
      <c r="L20" s="515"/>
      <c r="M20" s="515" t="s">
        <v>116</v>
      </c>
      <c r="N20" s="515"/>
      <c r="O20" s="224"/>
      <c r="P20" s="14">
        <v>75</v>
      </c>
      <c r="Q20" s="187">
        <v>0</v>
      </c>
      <c r="R20" s="14">
        <v>0</v>
      </c>
      <c r="S20" s="334">
        <v>10001</v>
      </c>
      <c r="T20" s="14">
        <v>1</v>
      </c>
      <c r="U20" s="14">
        <v>1</v>
      </c>
      <c r="V20" s="512">
        <v>120</v>
      </c>
      <c r="W20" s="512"/>
      <c r="X20" s="360">
        <v>491000</v>
      </c>
      <c r="Y20" s="360">
        <v>400000</v>
      </c>
      <c r="Z20" s="361">
        <v>400000</v>
      </c>
      <c r="AA20" s="7"/>
      <c r="AB20" s="3"/>
    </row>
    <row r="21" spans="1:28" ht="29.25" customHeight="1">
      <c r="A21" s="22"/>
      <c r="B21" s="515"/>
      <c r="C21" s="515"/>
      <c r="D21" s="515"/>
      <c r="E21" s="515"/>
      <c r="F21" s="515"/>
      <c r="G21" s="515"/>
      <c r="H21" s="515"/>
      <c r="I21" s="515"/>
      <c r="J21" s="515"/>
      <c r="K21" s="515"/>
      <c r="L21" s="515"/>
      <c r="M21" s="515" t="s">
        <v>602</v>
      </c>
      <c r="N21" s="515"/>
      <c r="O21" s="224"/>
      <c r="P21" s="14">
        <v>75</v>
      </c>
      <c r="Q21" s="187">
        <v>0</v>
      </c>
      <c r="R21" s="14">
        <v>0</v>
      </c>
      <c r="S21" s="334">
        <v>90004</v>
      </c>
      <c r="T21" s="14">
        <v>1</v>
      </c>
      <c r="U21" s="14">
        <v>13</v>
      </c>
      <c r="V21" s="512"/>
      <c r="W21" s="512"/>
      <c r="X21" s="360">
        <v>660</v>
      </c>
      <c r="Y21" s="360">
        <v>0</v>
      </c>
      <c r="Z21" s="361">
        <v>0</v>
      </c>
      <c r="AA21" s="7"/>
      <c r="AB21" s="3"/>
    </row>
    <row r="22" spans="1:28" ht="29.25" customHeight="1">
      <c r="A22" s="22"/>
      <c r="B22" s="603" t="s">
        <v>603</v>
      </c>
      <c r="C22" s="603"/>
      <c r="D22" s="603"/>
      <c r="E22" s="603"/>
      <c r="F22" s="603"/>
      <c r="G22" s="603"/>
      <c r="H22" s="603"/>
      <c r="I22" s="603"/>
      <c r="J22" s="603"/>
      <c r="K22" s="603"/>
      <c r="L22" s="603"/>
      <c r="M22" s="603"/>
      <c r="N22" s="603"/>
      <c r="O22" s="224" t="s">
        <v>130</v>
      </c>
      <c r="P22" s="14" t="s">
        <v>104</v>
      </c>
      <c r="Q22" s="187" t="s">
        <v>5</v>
      </c>
      <c r="R22" s="14" t="s">
        <v>4</v>
      </c>
      <c r="S22" s="334">
        <v>90004</v>
      </c>
      <c r="T22" s="14">
        <v>1</v>
      </c>
      <c r="U22" s="14">
        <v>13</v>
      </c>
      <c r="V22" s="254">
        <v>850</v>
      </c>
      <c r="W22" s="254"/>
      <c r="X22" s="362">
        <v>660</v>
      </c>
      <c r="Y22" s="362">
        <v>0</v>
      </c>
      <c r="Z22" s="151">
        <v>0</v>
      </c>
      <c r="AA22" s="7"/>
      <c r="AB22" s="3"/>
    </row>
    <row r="23" spans="1:28" ht="86.25" customHeight="1">
      <c r="A23" s="22"/>
      <c r="B23" s="315"/>
      <c r="C23" s="341"/>
      <c r="D23" s="313"/>
      <c r="E23" s="314"/>
      <c r="F23" s="340"/>
      <c r="G23" s="606" t="s">
        <v>106</v>
      </c>
      <c r="H23" s="606"/>
      <c r="I23" s="606"/>
      <c r="J23" s="606"/>
      <c r="K23" s="606"/>
      <c r="L23" s="606"/>
      <c r="M23" s="606"/>
      <c r="N23" s="606"/>
      <c r="O23" s="224" t="s">
        <v>105</v>
      </c>
      <c r="P23" s="14" t="s">
        <v>104</v>
      </c>
      <c r="Q23" s="187" t="s">
        <v>5</v>
      </c>
      <c r="R23" s="14" t="s">
        <v>4</v>
      </c>
      <c r="S23" s="334" t="s">
        <v>103</v>
      </c>
      <c r="T23" s="14" t="s">
        <v>1</v>
      </c>
      <c r="U23" s="14" t="s">
        <v>1</v>
      </c>
      <c r="V23" s="254" t="s">
        <v>1</v>
      </c>
      <c r="W23" s="254"/>
      <c r="X23" s="360">
        <f>X24</f>
        <v>12500</v>
      </c>
      <c r="Y23" s="360">
        <f>Y24</f>
        <v>12500</v>
      </c>
      <c r="Z23" s="361">
        <f>Z24</f>
        <v>12500</v>
      </c>
      <c r="AA23" s="7"/>
      <c r="AB23" s="3"/>
    </row>
    <row r="24" spans="1:28" ht="15" customHeight="1">
      <c r="A24" s="22"/>
      <c r="B24" s="602" t="s">
        <v>109</v>
      </c>
      <c r="C24" s="602"/>
      <c r="D24" s="602"/>
      <c r="E24" s="602"/>
      <c r="F24" s="602"/>
      <c r="G24" s="602"/>
      <c r="H24" s="602"/>
      <c r="I24" s="602"/>
      <c r="J24" s="602"/>
      <c r="K24" s="602"/>
      <c r="L24" s="602"/>
      <c r="M24" s="602"/>
      <c r="N24" s="602"/>
      <c r="O24" s="224" t="s">
        <v>105</v>
      </c>
      <c r="P24" s="14" t="s">
        <v>104</v>
      </c>
      <c r="Q24" s="187" t="s">
        <v>5</v>
      </c>
      <c r="R24" s="14" t="s">
        <v>4</v>
      </c>
      <c r="S24" s="334">
        <v>59302</v>
      </c>
      <c r="T24" s="14">
        <v>3</v>
      </c>
      <c r="U24" s="14">
        <v>4</v>
      </c>
      <c r="V24" s="254" t="s">
        <v>1</v>
      </c>
      <c r="W24" s="254"/>
      <c r="X24" s="360">
        <f t="shared" ref="X24:Z24" si="1">X25</f>
        <v>12500</v>
      </c>
      <c r="Y24" s="360">
        <f t="shared" si="1"/>
        <v>12500</v>
      </c>
      <c r="Z24" s="361">
        <f t="shared" si="1"/>
        <v>12500</v>
      </c>
      <c r="AA24" s="7"/>
      <c r="AB24" s="3"/>
    </row>
    <row r="25" spans="1:28" ht="29.25" customHeight="1">
      <c r="A25" s="22"/>
      <c r="B25" s="603" t="s">
        <v>48</v>
      </c>
      <c r="C25" s="603"/>
      <c r="D25" s="603"/>
      <c r="E25" s="603"/>
      <c r="F25" s="603"/>
      <c r="G25" s="603"/>
      <c r="H25" s="603"/>
      <c r="I25" s="603"/>
      <c r="J25" s="603"/>
      <c r="K25" s="603"/>
      <c r="L25" s="603"/>
      <c r="M25" s="603"/>
      <c r="N25" s="603"/>
      <c r="O25" s="224" t="s">
        <v>105</v>
      </c>
      <c r="P25" s="14" t="s">
        <v>104</v>
      </c>
      <c r="Q25" s="187" t="s">
        <v>5</v>
      </c>
      <c r="R25" s="14" t="s">
        <v>4</v>
      </c>
      <c r="S25" s="334">
        <v>59302</v>
      </c>
      <c r="T25" s="14">
        <v>3</v>
      </c>
      <c r="U25" s="14">
        <v>4</v>
      </c>
      <c r="V25" s="254" t="s">
        <v>43</v>
      </c>
      <c r="W25" s="254"/>
      <c r="X25" s="362">
        <v>12500</v>
      </c>
      <c r="Y25" s="362">
        <v>12500</v>
      </c>
      <c r="Z25" s="151">
        <v>12500</v>
      </c>
      <c r="AA25" s="7"/>
      <c r="AB25" s="3"/>
    </row>
    <row r="26" spans="1:28" ht="29.25" customHeight="1">
      <c r="A26" s="22"/>
      <c r="B26" s="316"/>
      <c r="C26" s="317"/>
      <c r="D26" s="610" t="s">
        <v>40</v>
      </c>
      <c r="E26" s="611"/>
      <c r="F26" s="611"/>
      <c r="G26" s="611"/>
      <c r="H26" s="611"/>
      <c r="I26" s="611"/>
      <c r="J26" s="611"/>
      <c r="K26" s="611"/>
      <c r="L26" s="611"/>
      <c r="M26" s="611"/>
      <c r="N26" s="611"/>
      <c r="O26" s="224" t="s">
        <v>39</v>
      </c>
      <c r="P26" s="192" t="s">
        <v>23</v>
      </c>
      <c r="Q26" s="332" t="s">
        <v>5</v>
      </c>
      <c r="R26" s="192" t="s">
        <v>4</v>
      </c>
      <c r="S26" s="333" t="s">
        <v>3</v>
      </c>
      <c r="T26" s="192" t="s">
        <v>1</v>
      </c>
      <c r="U26" s="192" t="s">
        <v>1</v>
      </c>
      <c r="V26" s="255" t="s">
        <v>1</v>
      </c>
      <c r="W26" s="254"/>
      <c r="X26" s="358">
        <f>X27+X32</f>
        <v>962800</v>
      </c>
      <c r="Y26" s="358">
        <f>Y27+Y32</f>
        <v>801000</v>
      </c>
      <c r="Z26" s="359">
        <f>Z27+Z32</f>
        <v>753000</v>
      </c>
      <c r="AA26" s="7"/>
      <c r="AB26" s="3"/>
    </row>
    <row r="27" spans="1:28" ht="15" customHeight="1">
      <c r="A27" s="22"/>
      <c r="B27" s="309"/>
      <c r="C27" s="310"/>
      <c r="D27" s="318"/>
      <c r="E27" s="612" t="s">
        <v>38</v>
      </c>
      <c r="F27" s="613"/>
      <c r="G27" s="613"/>
      <c r="H27" s="613"/>
      <c r="I27" s="613"/>
      <c r="J27" s="613"/>
      <c r="K27" s="613"/>
      <c r="L27" s="613"/>
      <c r="M27" s="613"/>
      <c r="N27" s="613"/>
      <c r="O27" s="224" t="s">
        <v>37</v>
      </c>
      <c r="P27" s="335" t="s">
        <v>23</v>
      </c>
      <c r="Q27" s="336" t="s">
        <v>32</v>
      </c>
      <c r="R27" s="335" t="s">
        <v>4</v>
      </c>
      <c r="S27" s="337" t="s">
        <v>3</v>
      </c>
      <c r="T27" s="335" t="s">
        <v>1</v>
      </c>
      <c r="U27" s="335" t="s">
        <v>1</v>
      </c>
      <c r="V27" s="338" t="s">
        <v>1</v>
      </c>
      <c r="W27" s="254"/>
      <c r="X27" s="363">
        <f t="shared" ref="X27:Z30" si="2">X28</f>
        <v>370000</v>
      </c>
      <c r="Y27" s="363">
        <f t="shared" si="2"/>
        <v>250000</v>
      </c>
      <c r="Z27" s="364">
        <f t="shared" si="2"/>
        <v>200000</v>
      </c>
      <c r="AA27" s="7"/>
      <c r="AB27" s="3"/>
    </row>
    <row r="28" spans="1:28" ht="15" customHeight="1">
      <c r="A28" s="22"/>
      <c r="B28" s="309"/>
      <c r="C28" s="310"/>
      <c r="D28" s="319"/>
      <c r="E28" s="320"/>
      <c r="F28" s="609" t="s">
        <v>36</v>
      </c>
      <c r="G28" s="601"/>
      <c r="H28" s="601"/>
      <c r="I28" s="601"/>
      <c r="J28" s="601"/>
      <c r="K28" s="601"/>
      <c r="L28" s="601"/>
      <c r="M28" s="601"/>
      <c r="N28" s="601"/>
      <c r="O28" s="224" t="s">
        <v>35</v>
      </c>
      <c r="P28" s="14" t="s">
        <v>23</v>
      </c>
      <c r="Q28" s="187" t="s">
        <v>32</v>
      </c>
      <c r="R28" s="14" t="s">
        <v>7</v>
      </c>
      <c r="S28" s="334" t="s">
        <v>3</v>
      </c>
      <c r="T28" s="14" t="s">
        <v>1</v>
      </c>
      <c r="U28" s="14" t="s">
        <v>1</v>
      </c>
      <c r="V28" s="254" t="s">
        <v>1</v>
      </c>
      <c r="W28" s="254"/>
      <c r="X28" s="360">
        <f t="shared" si="2"/>
        <v>370000</v>
      </c>
      <c r="Y28" s="360">
        <f t="shared" si="2"/>
        <v>250000</v>
      </c>
      <c r="Z28" s="361">
        <f t="shared" si="2"/>
        <v>200000</v>
      </c>
      <c r="AA28" s="7"/>
      <c r="AB28" s="3"/>
    </row>
    <row r="29" spans="1:28" ht="15" customHeight="1">
      <c r="A29" s="22"/>
      <c r="B29" s="311"/>
      <c r="C29" s="312"/>
      <c r="D29" s="321"/>
      <c r="E29" s="322"/>
      <c r="F29" s="340"/>
      <c r="G29" s="601" t="s">
        <v>34</v>
      </c>
      <c r="H29" s="601"/>
      <c r="I29" s="601"/>
      <c r="J29" s="601"/>
      <c r="K29" s="601"/>
      <c r="L29" s="601"/>
      <c r="M29" s="601"/>
      <c r="N29" s="601"/>
      <c r="O29" s="224" t="s">
        <v>33</v>
      </c>
      <c r="P29" s="14" t="s">
        <v>23</v>
      </c>
      <c r="Q29" s="187" t="s">
        <v>32</v>
      </c>
      <c r="R29" s="14" t="s">
        <v>7</v>
      </c>
      <c r="S29" s="334" t="s">
        <v>31</v>
      </c>
      <c r="T29" s="14" t="s">
        <v>1</v>
      </c>
      <c r="U29" s="14" t="s">
        <v>1</v>
      </c>
      <c r="V29" s="254" t="s">
        <v>1</v>
      </c>
      <c r="W29" s="254"/>
      <c r="X29" s="360">
        <f t="shared" si="2"/>
        <v>370000</v>
      </c>
      <c r="Y29" s="360">
        <f t="shared" si="2"/>
        <v>250000</v>
      </c>
      <c r="Z29" s="361">
        <f t="shared" si="2"/>
        <v>200000</v>
      </c>
      <c r="AA29" s="7"/>
      <c r="AB29" s="3"/>
    </row>
    <row r="30" spans="1:28" ht="15" customHeight="1">
      <c r="A30" s="22"/>
      <c r="B30" s="602" t="s">
        <v>41</v>
      </c>
      <c r="C30" s="602"/>
      <c r="D30" s="602"/>
      <c r="E30" s="602"/>
      <c r="F30" s="602"/>
      <c r="G30" s="602"/>
      <c r="H30" s="602"/>
      <c r="I30" s="602"/>
      <c r="J30" s="602"/>
      <c r="K30" s="602"/>
      <c r="L30" s="602"/>
      <c r="M30" s="602"/>
      <c r="N30" s="602"/>
      <c r="O30" s="224" t="s">
        <v>33</v>
      </c>
      <c r="P30" s="14" t="s">
        <v>23</v>
      </c>
      <c r="Q30" s="187" t="s">
        <v>32</v>
      </c>
      <c r="R30" s="14" t="s">
        <v>7</v>
      </c>
      <c r="S30" s="334" t="s">
        <v>31</v>
      </c>
      <c r="T30" s="14">
        <v>8</v>
      </c>
      <c r="U30" s="14">
        <v>1</v>
      </c>
      <c r="V30" s="254" t="s">
        <v>1</v>
      </c>
      <c r="W30" s="254"/>
      <c r="X30" s="360">
        <f t="shared" si="2"/>
        <v>370000</v>
      </c>
      <c r="Y30" s="360">
        <f t="shared" si="2"/>
        <v>250000</v>
      </c>
      <c r="Z30" s="361">
        <f t="shared" si="2"/>
        <v>200000</v>
      </c>
      <c r="AA30" s="7"/>
      <c r="AB30" s="3"/>
    </row>
    <row r="31" spans="1:28" ht="15" customHeight="1">
      <c r="A31" s="22"/>
      <c r="B31" s="603" t="s">
        <v>25</v>
      </c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224" t="s">
        <v>33</v>
      </c>
      <c r="P31" s="14" t="s">
        <v>23</v>
      </c>
      <c r="Q31" s="187" t="s">
        <v>32</v>
      </c>
      <c r="R31" s="14" t="s">
        <v>7</v>
      </c>
      <c r="S31" s="334" t="s">
        <v>31</v>
      </c>
      <c r="T31" s="14">
        <v>8</v>
      </c>
      <c r="U31" s="14">
        <v>1</v>
      </c>
      <c r="V31" s="254" t="s">
        <v>20</v>
      </c>
      <c r="W31" s="254"/>
      <c r="X31" s="362">
        <v>370000</v>
      </c>
      <c r="Y31" s="362">
        <v>250000</v>
      </c>
      <c r="Z31" s="151">
        <v>200000</v>
      </c>
      <c r="AA31" s="7"/>
      <c r="AB31" s="3"/>
    </row>
    <row r="32" spans="1:28" ht="15" customHeight="1">
      <c r="A32" s="22"/>
      <c r="B32" s="316"/>
      <c r="C32" s="317"/>
      <c r="D32" s="318"/>
      <c r="E32" s="607" t="s">
        <v>30</v>
      </c>
      <c r="F32" s="608"/>
      <c r="G32" s="608"/>
      <c r="H32" s="608"/>
      <c r="I32" s="608"/>
      <c r="J32" s="608"/>
      <c r="K32" s="608"/>
      <c r="L32" s="608"/>
      <c r="M32" s="608"/>
      <c r="N32" s="608"/>
      <c r="O32" s="224" t="s">
        <v>29</v>
      </c>
      <c r="P32" s="335" t="s">
        <v>23</v>
      </c>
      <c r="Q32" s="336" t="s">
        <v>22</v>
      </c>
      <c r="R32" s="335" t="s">
        <v>4</v>
      </c>
      <c r="S32" s="337" t="s">
        <v>3</v>
      </c>
      <c r="T32" s="335" t="s">
        <v>1</v>
      </c>
      <c r="U32" s="335" t="s">
        <v>1</v>
      </c>
      <c r="V32" s="338" t="s">
        <v>1</v>
      </c>
      <c r="W32" s="254"/>
      <c r="X32" s="363">
        <f t="shared" ref="X32:Z35" si="3">X33</f>
        <v>592800</v>
      </c>
      <c r="Y32" s="363">
        <f t="shared" si="3"/>
        <v>551000</v>
      </c>
      <c r="Z32" s="364">
        <f t="shared" si="3"/>
        <v>553000</v>
      </c>
      <c r="AA32" s="7"/>
      <c r="AB32" s="3"/>
    </row>
    <row r="33" spans="1:28" ht="15" customHeight="1">
      <c r="A33" s="22"/>
      <c r="B33" s="309"/>
      <c r="C33" s="310"/>
      <c r="D33" s="319"/>
      <c r="E33" s="320"/>
      <c r="F33" s="609" t="s">
        <v>28</v>
      </c>
      <c r="G33" s="601"/>
      <c r="H33" s="601"/>
      <c r="I33" s="601"/>
      <c r="J33" s="601"/>
      <c r="K33" s="601"/>
      <c r="L33" s="601"/>
      <c r="M33" s="601"/>
      <c r="N33" s="601"/>
      <c r="O33" s="224" t="s">
        <v>27</v>
      </c>
      <c r="P33" s="14" t="s">
        <v>23</v>
      </c>
      <c r="Q33" s="187" t="s">
        <v>22</v>
      </c>
      <c r="R33" s="14" t="s">
        <v>7</v>
      </c>
      <c r="S33" s="334" t="s">
        <v>3</v>
      </c>
      <c r="T33" s="14" t="s">
        <v>1</v>
      </c>
      <c r="U33" s="14" t="s">
        <v>1</v>
      </c>
      <c r="V33" s="254" t="s">
        <v>1</v>
      </c>
      <c r="W33" s="254"/>
      <c r="X33" s="360">
        <f t="shared" si="3"/>
        <v>592800</v>
      </c>
      <c r="Y33" s="360">
        <f t="shared" si="3"/>
        <v>551000</v>
      </c>
      <c r="Z33" s="361">
        <f t="shared" si="3"/>
        <v>553000</v>
      </c>
      <c r="AA33" s="7"/>
      <c r="AB33" s="3"/>
    </row>
    <row r="34" spans="1:28" ht="15" customHeight="1">
      <c r="A34" s="22"/>
      <c r="B34" s="311"/>
      <c r="C34" s="312"/>
      <c r="D34" s="321"/>
      <c r="E34" s="322"/>
      <c r="F34" s="340"/>
      <c r="G34" s="601" t="s">
        <v>26</v>
      </c>
      <c r="H34" s="601"/>
      <c r="I34" s="601"/>
      <c r="J34" s="601"/>
      <c r="K34" s="601"/>
      <c r="L34" s="601"/>
      <c r="M34" s="601"/>
      <c r="N34" s="601"/>
      <c r="O34" s="224" t="s">
        <v>24</v>
      </c>
      <c r="P34" s="14" t="s">
        <v>23</v>
      </c>
      <c r="Q34" s="187" t="s">
        <v>22</v>
      </c>
      <c r="R34" s="14" t="s">
        <v>7</v>
      </c>
      <c r="S34" s="334" t="s">
        <v>21</v>
      </c>
      <c r="T34" s="14" t="s">
        <v>1</v>
      </c>
      <c r="U34" s="14" t="s">
        <v>1</v>
      </c>
      <c r="V34" s="254" t="s">
        <v>1</v>
      </c>
      <c r="W34" s="254"/>
      <c r="X34" s="360">
        <f t="shared" si="3"/>
        <v>592800</v>
      </c>
      <c r="Y34" s="360">
        <f t="shared" si="3"/>
        <v>551000</v>
      </c>
      <c r="Z34" s="361">
        <f t="shared" si="3"/>
        <v>553000</v>
      </c>
      <c r="AA34" s="7"/>
      <c r="AB34" s="3"/>
    </row>
    <row r="35" spans="1:28" ht="15" customHeight="1">
      <c r="A35" s="22"/>
      <c r="B35" s="602" t="s">
        <v>41</v>
      </c>
      <c r="C35" s="602"/>
      <c r="D35" s="602"/>
      <c r="E35" s="602"/>
      <c r="F35" s="602"/>
      <c r="G35" s="602"/>
      <c r="H35" s="602"/>
      <c r="I35" s="602"/>
      <c r="J35" s="602"/>
      <c r="K35" s="602"/>
      <c r="L35" s="602"/>
      <c r="M35" s="602"/>
      <c r="N35" s="602"/>
      <c r="O35" s="224" t="s">
        <v>24</v>
      </c>
      <c r="P35" s="14" t="s">
        <v>23</v>
      </c>
      <c r="Q35" s="187" t="s">
        <v>22</v>
      </c>
      <c r="R35" s="14" t="s">
        <v>7</v>
      </c>
      <c r="S35" s="334" t="s">
        <v>21</v>
      </c>
      <c r="T35" s="14">
        <v>8</v>
      </c>
      <c r="U35" s="14">
        <v>1</v>
      </c>
      <c r="V35" s="254" t="s">
        <v>1</v>
      </c>
      <c r="W35" s="254"/>
      <c r="X35" s="360">
        <f t="shared" si="3"/>
        <v>592800</v>
      </c>
      <c r="Y35" s="360">
        <f t="shared" si="3"/>
        <v>551000</v>
      </c>
      <c r="Z35" s="361">
        <f t="shared" si="3"/>
        <v>553000</v>
      </c>
      <c r="AA35" s="7"/>
      <c r="AB35" s="3"/>
    </row>
    <row r="36" spans="1:28" ht="15" customHeight="1">
      <c r="A36" s="22"/>
      <c r="B36" s="603" t="s">
        <v>25</v>
      </c>
      <c r="C36" s="603"/>
      <c r="D36" s="603"/>
      <c r="E36" s="603"/>
      <c r="F36" s="603"/>
      <c r="G36" s="603"/>
      <c r="H36" s="603"/>
      <c r="I36" s="603"/>
      <c r="J36" s="603"/>
      <c r="K36" s="603"/>
      <c r="L36" s="603"/>
      <c r="M36" s="603"/>
      <c r="N36" s="603"/>
      <c r="O36" s="224" t="s">
        <v>24</v>
      </c>
      <c r="P36" s="14" t="s">
        <v>23</v>
      </c>
      <c r="Q36" s="187" t="s">
        <v>22</v>
      </c>
      <c r="R36" s="14" t="s">
        <v>7</v>
      </c>
      <c r="S36" s="334" t="s">
        <v>21</v>
      </c>
      <c r="T36" s="14">
        <v>8</v>
      </c>
      <c r="U36" s="14">
        <v>1</v>
      </c>
      <c r="V36" s="254" t="s">
        <v>20</v>
      </c>
      <c r="W36" s="254"/>
      <c r="X36" s="362">
        <v>592800</v>
      </c>
      <c r="Y36" s="362">
        <v>551000</v>
      </c>
      <c r="Z36" s="151">
        <v>553000</v>
      </c>
      <c r="AA36" s="7"/>
      <c r="AB36" s="3"/>
    </row>
    <row r="37" spans="1:28" ht="72" customHeight="1">
      <c r="A37" s="22"/>
      <c r="B37" s="316"/>
      <c r="C37" s="317"/>
      <c r="D37" s="610" t="s">
        <v>545</v>
      </c>
      <c r="E37" s="611"/>
      <c r="F37" s="611"/>
      <c r="G37" s="611"/>
      <c r="H37" s="611"/>
      <c r="I37" s="611"/>
      <c r="J37" s="611"/>
      <c r="K37" s="611"/>
      <c r="L37" s="611"/>
      <c r="M37" s="611"/>
      <c r="N37" s="611"/>
      <c r="O37" s="224" t="s">
        <v>17</v>
      </c>
      <c r="P37" s="192" t="s">
        <v>9</v>
      </c>
      <c r="Q37" s="332" t="s">
        <v>5</v>
      </c>
      <c r="R37" s="192" t="s">
        <v>4</v>
      </c>
      <c r="S37" s="333" t="s">
        <v>3</v>
      </c>
      <c r="T37" s="192" t="s">
        <v>1</v>
      </c>
      <c r="U37" s="192" t="s">
        <v>1</v>
      </c>
      <c r="V37" s="255" t="s">
        <v>1</v>
      </c>
      <c r="W37" s="254"/>
      <c r="X37" s="358">
        <f>X38+X47+X52+X57+X62+X71</f>
        <v>601515.75</v>
      </c>
      <c r="Y37" s="358">
        <f>Y38+Y47+Y52+Y57+Y62+Y71</f>
        <v>678020.02</v>
      </c>
      <c r="Z37" s="359">
        <f>Z38+Z47+Z52+Z57+Z62+Z71</f>
        <v>699861.62</v>
      </c>
      <c r="AA37" s="7"/>
      <c r="AB37" s="3"/>
    </row>
    <row r="38" spans="1:28" ht="15" customHeight="1">
      <c r="A38" s="22"/>
      <c r="B38" s="309"/>
      <c r="C38" s="310"/>
      <c r="D38" s="318"/>
      <c r="E38" s="612" t="s">
        <v>100</v>
      </c>
      <c r="F38" s="613"/>
      <c r="G38" s="613"/>
      <c r="H38" s="613"/>
      <c r="I38" s="613"/>
      <c r="J38" s="613"/>
      <c r="K38" s="613"/>
      <c r="L38" s="613"/>
      <c r="M38" s="613"/>
      <c r="N38" s="613"/>
      <c r="O38" s="224" t="s">
        <v>99</v>
      </c>
      <c r="P38" s="335" t="s">
        <v>9</v>
      </c>
      <c r="Q38" s="336" t="s">
        <v>22</v>
      </c>
      <c r="R38" s="335" t="s">
        <v>4</v>
      </c>
      <c r="S38" s="337" t="s">
        <v>3</v>
      </c>
      <c r="T38" s="335" t="s">
        <v>1</v>
      </c>
      <c r="U38" s="335" t="s">
        <v>1</v>
      </c>
      <c r="V38" s="338" t="s">
        <v>1</v>
      </c>
      <c r="W38" s="254"/>
      <c r="X38" s="363">
        <f>X39</f>
        <v>601015.75</v>
      </c>
      <c r="Y38" s="363">
        <f>Y39</f>
        <v>678020.02</v>
      </c>
      <c r="Z38" s="364">
        <f>Z39</f>
        <v>699861.62</v>
      </c>
      <c r="AA38" s="7"/>
      <c r="AB38" s="3"/>
    </row>
    <row r="39" spans="1:28" ht="29.25" customHeight="1">
      <c r="A39" s="22"/>
      <c r="B39" s="309"/>
      <c r="C39" s="310"/>
      <c r="D39" s="319"/>
      <c r="E39" s="320"/>
      <c r="F39" s="609" t="s">
        <v>98</v>
      </c>
      <c r="G39" s="601"/>
      <c r="H39" s="601"/>
      <c r="I39" s="601"/>
      <c r="J39" s="601"/>
      <c r="K39" s="601"/>
      <c r="L39" s="601"/>
      <c r="M39" s="601"/>
      <c r="N39" s="601"/>
      <c r="O39" s="224" t="s">
        <v>97</v>
      </c>
      <c r="P39" s="14" t="s">
        <v>9</v>
      </c>
      <c r="Q39" s="187" t="s">
        <v>22</v>
      </c>
      <c r="R39" s="14" t="s">
        <v>94</v>
      </c>
      <c r="S39" s="334" t="s">
        <v>3</v>
      </c>
      <c r="T39" s="14" t="s">
        <v>1</v>
      </c>
      <c r="U39" s="14" t="s">
        <v>1</v>
      </c>
      <c r="V39" s="254" t="s">
        <v>1</v>
      </c>
      <c r="W39" s="254"/>
      <c r="X39" s="360">
        <f>X40+X44</f>
        <v>601015.75</v>
      </c>
      <c r="Y39" s="360">
        <f>Y40+Y44</f>
        <v>678020.02</v>
      </c>
      <c r="Z39" s="361">
        <f>Z40+Z44</f>
        <v>699861.62</v>
      </c>
      <c r="AA39" s="7"/>
      <c r="AB39" s="3"/>
    </row>
    <row r="40" spans="1:28" ht="29.25" customHeight="1">
      <c r="A40" s="22"/>
      <c r="B40" s="311"/>
      <c r="C40" s="312"/>
      <c r="D40" s="321"/>
      <c r="E40" s="322"/>
      <c r="F40" s="340"/>
      <c r="G40" s="601" t="s">
        <v>96</v>
      </c>
      <c r="H40" s="601"/>
      <c r="I40" s="601"/>
      <c r="J40" s="601"/>
      <c r="K40" s="601"/>
      <c r="L40" s="601"/>
      <c r="M40" s="601"/>
      <c r="N40" s="601"/>
      <c r="O40" s="224" t="s">
        <v>95</v>
      </c>
      <c r="P40" s="14" t="s">
        <v>9</v>
      </c>
      <c r="Q40" s="187" t="s">
        <v>22</v>
      </c>
      <c r="R40" s="14" t="s">
        <v>94</v>
      </c>
      <c r="S40" s="334" t="s">
        <v>93</v>
      </c>
      <c r="T40" s="14" t="s">
        <v>1</v>
      </c>
      <c r="U40" s="14" t="s">
        <v>1</v>
      </c>
      <c r="V40" s="254" t="s">
        <v>1</v>
      </c>
      <c r="W40" s="254"/>
      <c r="X40" s="360">
        <f t="shared" ref="X40:Z41" si="4">X41</f>
        <v>300000</v>
      </c>
      <c r="Y40" s="360">
        <f t="shared" si="4"/>
        <v>300000</v>
      </c>
      <c r="Z40" s="361">
        <f t="shared" si="4"/>
        <v>300000</v>
      </c>
      <c r="AA40" s="7"/>
      <c r="AB40" s="3"/>
    </row>
    <row r="41" spans="1:28" ht="15" customHeight="1">
      <c r="A41" s="22"/>
      <c r="B41" s="602" t="s">
        <v>101</v>
      </c>
      <c r="C41" s="602"/>
      <c r="D41" s="602"/>
      <c r="E41" s="602"/>
      <c r="F41" s="602"/>
      <c r="G41" s="602"/>
      <c r="H41" s="602"/>
      <c r="I41" s="602"/>
      <c r="J41" s="602"/>
      <c r="K41" s="602"/>
      <c r="L41" s="602"/>
      <c r="M41" s="602"/>
      <c r="N41" s="602"/>
      <c r="O41" s="224" t="s">
        <v>95</v>
      </c>
      <c r="P41" s="14" t="s">
        <v>9</v>
      </c>
      <c r="Q41" s="187" t="s">
        <v>22</v>
      </c>
      <c r="R41" s="14" t="s">
        <v>94</v>
      </c>
      <c r="S41" s="334" t="s">
        <v>93</v>
      </c>
      <c r="T41" s="14">
        <v>4</v>
      </c>
      <c r="U41" s="14">
        <v>9</v>
      </c>
      <c r="V41" s="254" t="s">
        <v>1</v>
      </c>
      <c r="W41" s="254"/>
      <c r="X41" s="360">
        <f t="shared" si="4"/>
        <v>300000</v>
      </c>
      <c r="Y41" s="360">
        <f t="shared" si="4"/>
        <v>300000</v>
      </c>
      <c r="Z41" s="361">
        <f t="shared" si="4"/>
        <v>300000</v>
      </c>
      <c r="AA41" s="7"/>
      <c r="AB41" s="3"/>
    </row>
    <row r="42" spans="1:28" ht="29.25" customHeight="1">
      <c r="A42" s="22"/>
      <c r="B42" s="603" t="s">
        <v>48</v>
      </c>
      <c r="C42" s="603"/>
      <c r="D42" s="603"/>
      <c r="E42" s="603"/>
      <c r="F42" s="603"/>
      <c r="G42" s="603"/>
      <c r="H42" s="603"/>
      <c r="I42" s="603"/>
      <c r="J42" s="603"/>
      <c r="K42" s="603"/>
      <c r="L42" s="603"/>
      <c r="M42" s="603"/>
      <c r="N42" s="603"/>
      <c r="O42" s="224" t="s">
        <v>95</v>
      </c>
      <c r="P42" s="14" t="s">
        <v>9</v>
      </c>
      <c r="Q42" s="187" t="s">
        <v>22</v>
      </c>
      <c r="R42" s="14" t="s">
        <v>94</v>
      </c>
      <c r="S42" s="334" t="s">
        <v>93</v>
      </c>
      <c r="T42" s="14">
        <v>4</v>
      </c>
      <c r="U42" s="14">
        <v>9</v>
      </c>
      <c r="V42" s="254" t="s">
        <v>43</v>
      </c>
      <c r="W42" s="254"/>
      <c r="X42" s="362">
        <v>300000</v>
      </c>
      <c r="Y42" s="362">
        <v>300000</v>
      </c>
      <c r="Z42" s="151">
        <v>300000</v>
      </c>
      <c r="AA42" s="7"/>
      <c r="AB42" s="3"/>
    </row>
    <row r="43" spans="1:28" ht="29.25" customHeight="1">
      <c r="A43" s="22"/>
      <c r="B43" s="316"/>
      <c r="C43" s="317"/>
      <c r="D43" s="318"/>
      <c r="E43" s="320"/>
      <c r="F43" s="605" t="s">
        <v>92</v>
      </c>
      <c r="G43" s="606"/>
      <c r="H43" s="606"/>
      <c r="I43" s="606"/>
      <c r="J43" s="606"/>
      <c r="K43" s="606"/>
      <c r="L43" s="606"/>
      <c r="M43" s="606"/>
      <c r="N43" s="606"/>
      <c r="O43" s="224" t="s">
        <v>91</v>
      </c>
      <c r="P43" s="14" t="s">
        <v>9</v>
      </c>
      <c r="Q43" s="187" t="s">
        <v>22</v>
      </c>
      <c r="R43" s="14" t="s">
        <v>88</v>
      </c>
      <c r="S43" s="334" t="s">
        <v>3</v>
      </c>
      <c r="T43" s="14" t="s">
        <v>1</v>
      </c>
      <c r="U43" s="14" t="s">
        <v>1</v>
      </c>
      <c r="V43" s="254" t="s">
        <v>1</v>
      </c>
      <c r="W43" s="254"/>
      <c r="X43" s="360">
        <f t="shared" ref="X43:Z45" si="5">X44</f>
        <v>301015.75</v>
      </c>
      <c r="Y43" s="360">
        <f t="shared" si="5"/>
        <v>378020.02</v>
      </c>
      <c r="Z43" s="361">
        <f t="shared" si="5"/>
        <v>399861.62</v>
      </c>
      <c r="AA43" s="7"/>
      <c r="AB43" s="3"/>
    </row>
    <row r="44" spans="1:28" ht="29.25" customHeight="1">
      <c r="A44" s="22"/>
      <c r="B44" s="311"/>
      <c r="C44" s="312"/>
      <c r="D44" s="321"/>
      <c r="E44" s="322"/>
      <c r="F44" s="340"/>
      <c r="G44" s="601" t="s">
        <v>90</v>
      </c>
      <c r="H44" s="601"/>
      <c r="I44" s="601"/>
      <c r="J44" s="601"/>
      <c r="K44" s="601"/>
      <c r="L44" s="601"/>
      <c r="M44" s="601"/>
      <c r="N44" s="601"/>
      <c r="O44" s="224" t="s">
        <v>89</v>
      </c>
      <c r="P44" s="14" t="s">
        <v>9</v>
      </c>
      <c r="Q44" s="187" t="s">
        <v>22</v>
      </c>
      <c r="R44" s="14" t="s">
        <v>88</v>
      </c>
      <c r="S44" s="334" t="s">
        <v>87</v>
      </c>
      <c r="T44" s="14" t="s">
        <v>1</v>
      </c>
      <c r="U44" s="14" t="s">
        <v>1</v>
      </c>
      <c r="V44" s="254" t="s">
        <v>1</v>
      </c>
      <c r="W44" s="254"/>
      <c r="X44" s="360">
        <f t="shared" si="5"/>
        <v>301015.75</v>
      </c>
      <c r="Y44" s="360">
        <f t="shared" si="5"/>
        <v>378020.02</v>
      </c>
      <c r="Z44" s="361">
        <f t="shared" si="5"/>
        <v>399861.62</v>
      </c>
      <c r="AA44" s="7"/>
      <c r="AB44" s="3"/>
    </row>
    <row r="45" spans="1:28" ht="15" customHeight="1">
      <c r="A45" s="22"/>
      <c r="B45" s="602" t="s">
        <v>101</v>
      </c>
      <c r="C45" s="602"/>
      <c r="D45" s="602"/>
      <c r="E45" s="602"/>
      <c r="F45" s="602"/>
      <c r="G45" s="602"/>
      <c r="H45" s="602"/>
      <c r="I45" s="602"/>
      <c r="J45" s="602"/>
      <c r="K45" s="602"/>
      <c r="L45" s="602"/>
      <c r="M45" s="602"/>
      <c r="N45" s="602"/>
      <c r="O45" s="224" t="s">
        <v>89</v>
      </c>
      <c r="P45" s="14" t="s">
        <v>9</v>
      </c>
      <c r="Q45" s="187" t="s">
        <v>22</v>
      </c>
      <c r="R45" s="14" t="s">
        <v>88</v>
      </c>
      <c r="S45" s="334" t="s">
        <v>87</v>
      </c>
      <c r="T45" s="14">
        <v>4</v>
      </c>
      <c r="U45" s="14">
        <v>9</v>
      </c>
      <c r="V45" s="254" t="s">
        <v>1</v>
      </c>
      <c r="W45" s="254"/>
      <c r="X45" s="360">
        <f t="shared" si="5"/>
        <v>301015.75</v>
      </c>
      <c r="Y45" s="360">
        <f t="shared" si="5"/>
        <v>378020.02</v>
      </c>
      <c r="Z45" s="361">
        <f t="shared" si="5"/>
        <v>399861.62</v>
      </c>
      <c r="AA45" s="7"/>
      <c r="AB45" s="3"/>
    </row>
    <row r="46" spans="1:28" ht="29.25" customHeight="1">
      <c r="A46" s="22"/>
      <c r="B46" s="603" t="s">
        <v>48</v>
      </c>
      <c r="C46" s="603"/>
      <c r="D46" s="603"/>
      <c r="E46" s="603"/>
      <c r="F46" s="603"/>
      <c r="G46" s="603"/>
      <c r="H46" s="603"/>
      <c r="I46" s="603"/>
      <c r="J46" s="603"/>
      <c r="K46" s="603"/>
      <c r="L46" s="603"/>
      <c r="M46" s="603"/>
      <c r="N46" s="603"/>
      <c r="O46" s="224" t="s">
        <v>89</v>
      </c>
      <c r="P46" s="14" t="s">
        <v>9</v>
      </c>
      <c r="Q46" s="187" t="s">
        <v>22</v>
      </c>
      <c r="R46" s="14" t="s">
        <v>88</v>
      </c>
      <c r="S46" s="334" t="s">
        <v>87</v>
      </c>
      <c r="T46" s="14">
        <v>4</v>
      </c>
      <c r="U46" s="14">
        <v>9</v>
      </c>
      <c r="V46" s="254" t="s">
        <v>43</v>
      </c>
      <c r="W46" s="254"/>
      <c r="X46" s="362">
        <v>301015.75</v>
      </c>
      <c r="Y46" s="362">
        <v>378020.02</v>
      </c>
      <c r="Z46" s="151">
        <v>399861.62</v>
      </c>
      <c r="AA46" s="7"/>
      <c r="AB46" s="3"/>
    </row>
    <row r="47" spans="1:28" ht="15" customHeight="1">
      <c r="A47" s="22"/>
      <c r="B47" s="316"/>
      <c r="C47" s="317"/>
      <c r="D47" s="318"/>
      <c r="E47" s="607" t="s">
        <v>85</v>
      </c>
      <c r="F47" s="608"/>
      <c r="G47" s="608"/>
      <c r="H47" s="608"/>
      <c r="I47" s="608"/>
      <c r="J47" s="608"/>
      <c r="K47" s="608"/>
      <c r="L47" s="608"/>
      <c r="M47" s="608"/>
      <c r="N47" s="608"/>
      <c r="O47" s="224" t="s">
        <v>84</v>
      </c>
      <c r="P47" s="335" t="s">
        <v>9</v>
      </c>
      <c r="Q47" s="336" t="s">
        <v>80</v>
      </c>
      <c r="R47" s="335" t="s">
        <v>4</v>
      </c>
      <c r="S47" s="337" t="s">
        <v>3</v>
      </c>
      <c r="T47" s="335" t="s">
        <v>1</v>
      </c>
      <c r="U47" s="335" t="s">
        <v>1</v>
      </c>
      <c r="V47" s="338" t="s">
        <v>1</v>
      </c>
      <c r="W47" s="254"/>
      <c r="X47" s="363">
        <f t="shared" ref="X47:Z50" si="6">X48</f>
        <v>0</v>
      </c>
      <c r="Y47" s="363">
        <f t="shared" si="6"/>
        <v>0</v>
      </c>
      <c r="Z47" s="364">
        <f t="shared" si="6"/>
        <v>0</v>
      </c>
      <c r="AA47" s="7"/>
      <c r="AB47" s="3"/>
    </row>
    <row r="48" spans="1:28" ht="29.25" customHeight="1">
      <c r="A48" s="22"/>
      <c r="B48" s="309"/>
      <c r="C48" s="310"/>
      <c r="D48" s="319"/>
      <c r="E48" s="320"/>
      <c r="F48" s="609" t="s">
        <v>83</v>
      </c>
      <c r="G48" s="601"/>
      <c r="H48" s="601"/>
      <c r="I48" s="601"/>
      <c r="J48" s="601"/>
      <c r="K48" s="601"/>
      <c r="L48" s="601"/>
      <c r="M48" s="601"/>
      <c r="N48" s="601"/>
      <c r="O48" s="224" t="s">
        <v>82</v>
      </c>
      <c r="P48" s="14" t="s">
        <v>9</v>
      </c>
      <c r="Q48" s="187" t="s">
        <v>80</v>
      </c>
      <c r="R48" s="14" t="s">
        <v>70</v>
      </c>
      <c r="S48" s="334" t="s">
        <v>3</v>
      </c>
      <c r="T48" s="14" t="s">
        <v>1</v>
      </c>
      <c r="U48" s="14" t="s">
        <v>1</v>
      </c>
      <c r="V48" s="254" t="s">
        <v>1</v>
      </c>
      <c r="W48" s="254"/>
      <c r="X48" s="360">
        <f t="shared" si="6"/>
        <v>0</v>
      </c>
      <c r="Y48" s="360">
        <f t="shared" si="6"/>
        <v>0</v>
      </c>
      <c r="Z48" s="361">
        <f t="shared" si="6"/>
        <v>0</v>
      </c>
      <c r="AA48" s="7"/>
      <c r="AB48" s="3"/>
    </row>
    <row r="49" spans="1:28" ht="29.25" customHeight="1">
      <c r="A49" s="22"/>
      <c r="B49" s="311"/>
      <c r="C49" s="312"/>
      <c r="D49" s="321"/>
      <c r="E49" s="322"/>
      <c r="F49" s="340"/>
      <c r="G49" s="601" t="s">
        <v>548</v>
      </c>
      <c r="H49" s="601"/>
      <c r="I49" s="601"/>
      <c r="J49" s="601"/>
      <c r="K49" s="601"/>
      <c r="L49" s="601"/>
      <c r="M49" s="601"/>
      <c r="N49" s="601"/>
      <c r="O49" s="224" t="s">
        <v>81</v>
      </c>
      <c r="P49" s="14" t="s">
        <v>9</v>
      </c>
      <c r="Q49" s="187" t="s">
        <v>80</v>
      </c>
      <c r="R49" s="14" t="s">
        <v>70</v>
      </c>
      <c r="S49" s="334">
        <v>90052</v>
      </c>
      <c r="T49" s="14" t="s">
        <v>1</v>
      </c>
      <c r="U49" s="14" t="s">
        <v>1</v>
      </c>
      <c r="V49" s="254" t="s">
        <v>1</v>
      </c>
      <c r="W49" s="254"/>
      <c r="X49" s="360">
        <f t="shared" si="6"/>
        <v>0</v>
      </c>
      <c r="Y49" s="360">
        <f t="shared" si="6"/>
        <v>0</v>
      </c>
      <c r="Z49" s="361">
        <f t="shared" si="6"/>
        <v>0</v>
      </c>
      <c r="AA49" s="7"/>
      <c r="AB49" s="3"/>
    </row>
    <row r="50" spans="1:28" ht="15" customHeight="1">
      <c r="A50" s="22"/>
      <c r="B50" s="602" t="s">
        <v>86</v>
      </c>
      <c r="C50" s="602"/>
      <c r="D50" s="602"/>
      <c r="E50" s="602"/>
      <c r="F50" s="602"/>
      <c r="G50" s="602"/>
      <c r="H50" s="602"/>
      <c r="I50" s="602"/>
      <c r="J50" s="602"/>
      <c r="K50" s="602"/>
      <c r="L50" s="602"/>
      <c r="M50" s="602"/>
      <c r="N50" s="602"/>
      <c r="O50" s="224" t="s">
        <v>81</v>
      </c>
      <c r="P50" s="14" t="s">
        <v>9</v>
      </c>
      <c r="Q50" s="187" t="s">
        <v>80</v>
      </c>
      <c r="R50" s="14" t="s">
        <v>70</v>
      </c>
      <c r="S50" s="334">
        <v>90052</v>
      </c>
      <c r="T50" s="14">
        <v>4</v>
      </c>
      <c r="U50" s="14">
        <v>12</v>
      </c>
      <c r="V50" s="254" t="s">
        <v>1</v>
      </c>
      <c r="W50" s="254"/>
      <c r="X50" s="360">
        <f t="shared" si="6"/>
        <v>0</v>
      </c>
      <c r="Y50" s="360">
        <f t="shared" si="6"/>
        <v>0</v>
      </c>
      <c r="Z50" s="361">
        <f t="shared" si="6"/>
        <v>0</v>
      </c>
      <c r="AA50" s="7"/>
      <c r="AB50" s="3"/>
    </row>
    <row r="51" spans="1:28" ht="29.25" customHeight="1">
      <c r="A51" s="22"/>
      <c r="B51" s="603" t="s">
        <v>48</v>
      </c>
      <c r="C51" s="603"/>
      <c r="D51" s="603"/>
      <c r="E51" s="603"/>
      <c r="F51" s="603"/>
      <c r="G51" s="603"/>
      <c r="H51" s="603"/>
      <c r="I51" s="603"/>
      <c r="J51" s="603"/>
      <c r="K51" s="603"/>
      <c r="L51" s="603"/>
      <c r="M51" s="603"/>
      <c r="N51" s="603"/>
      <c r="O51" s="224" t="s">
        <v>81</v>
      </c>
      <c r="P51" s="14" t="s">
        <v>9</v>
      </c>
      <c r="Q51" s="187" t="s">
        <v>80</v>
      </c>
      <c r="R51" s="14" t="s">
        <v>70</v>
      </c>
      <c r="S51" s="334">
        <v>90052</v>
      </c>
      <c r="T51" s="14">
        <v>4</v>
      </c>
      <c r="U51" s="14">
        <v>12</v>
      </c>
      <c r="V51" s="254" t="s">
        <v>43</v>
      </c>
      <c r="W51" s="254"/>
      <c r="X51" s="362">
        <v>0</v>
      </c>
      <c r="Y51" s="362">
        <v>0</v>
      </c>
      <c r="Z51" s="151">
        <v>0</v>
      </c>
      <c r="AA51" s="7"/>
      <c r="AB51" s="3"/>
    </row>
    <row r="52" spans="1:28" ht="15" customHeight="1">
      <c r="A52" s="22"/>
      <c r="B52" s="316"/>
      <c r="C52" s="317"/>
      <c r="D52" s="318"/>
      <c r="E52" s="607" t="s">
        <v>77</v>
      </c>
      <c r="F52" s="608"/>
      <c r="G52" s="608"/>
      <c r="H52" s="608"/>
      <c r="I52" s="608"/>
      <c r="J52" s="608"/>
      <c r="K52" s="608"/>
      <c r="L52" s="608"/>
      <c r="M52" s="608"/>
      <c r="N52" s="608"/>
      <c r="O52" s="224" t="s">
        <v>76</v>
      </c>
      <c r="P52" s="335" t="s">
        <v>9</v>
      </c>
      <c r="Q52" s="336" t="s">
        <v>71</v>
      </c>
      <c r="R52" s="335" t="s">
        <v>4</v>
      </c>
      <c r="S52" s="337" t="s">
        <v>3</v>
      </c>
      <c r="T52" s="335" t="s">
        <v>1</v>
      </c>
      <c r="U52" s="335" t="s">
        <v>1</v>
      </c>
      <c r="V52" s="338" t="s">
        <v>1</v>
      </c>
      <c r="W52" s="254"/>
      <c r="X52" s="363">
        <f t="shared" ref="X52:Z55" si="7">X53</f>
        <v>0</v>
      </c>
      <c r="Y52" s="363">
        <f t="shared" si="7"/>
        <v>0</v>
      </c>
      <c r="Z52" s="364">
        <f t="shared" si="7"/>
        <v>0</v>
      </c>
      <c r="AA52" s="7"/>
      <c r="AB52" s="3"/>
    </row>
    <row r="53" spans="1:28" ht="15" customHeight="1">
      <c r="A53" s="22"/>
      <c r="B53" s="309"/>
      <c r="C53" s="310"/>
      <c r="D53" s="319"/>
      <c r="E53" s="320"/>
      <c r="F53" s="609" t="s">
        <v>75</v>
      </c>
      <c r="G53" s="601"/>
      <c r="H53" s="601"/>
      <c r="I53" s="601"/>
      <c r="J53" s="601"/>
      <c r="K53" s="601"/>
      <c r="L53" s="601"/>
      <c r="M53" s="601"/>
      <c r="N53" s="601"/>
      <c r="O53" s="224" t="s">
        <v>74</v>
      </c>
      <c r="P53" s="14" t="s">
        <v>9</v>
      </c>
      <c r="Q53" s="187" t="s">
        <v>71</v>
      </c>
      <c r="R53" s="14" t="s">
        <v>70</v>
      </c>
      <c r="S53" s="334" t="s">
        <v>3</v>
      </c>
      <c r="T53" s="14" t="s">
        <v>1</v>
      </c>
      <c r="U53" s="14" t="s">
        <v>1</v>
      </c>
      <c r="V53" s="254" t="s">
        <v>1</v>
      </c>
      <c r="W53" s="254"/>
      <c r="X53" s="360">
        <f t="shared" si="7"/>
        <v>0</v>
      </c>
      <c r="Y53" s="360">
        <f t="shared" si="7"/>
        <v>0</v>
      </c>
      <c r="Z53" s="361">
        <f t="shared" si="7"/>
        <v>0</v>
      </c>
      <c r="AA53" s="7"/>
      <c r="AB53" s="3"/>
    </row>
    <row r="54" spans="1:28" ht="15" customHeight="1">
      <c r="A54" s="22"/>
      <c r="B54" s="311"/>
      <c r="C54" s="312"/>
      <c r="D54" s="321"/>
      <c r="E54" s="322"/>
      <c r="F54" s="340"/>
      <c r="G54" s="601" t="s">
        <v>73</v>
      </c>
      <c r="H54" s="601"/>
      <c r="I54" s="601"/>
      <c r="J54" s="601"/>
      <c r="K54" s="601"/>
      <c r="L54" s="601"/>
      <c r="M54" s="601"/>
      <c r="N54" s="601"/>
      <c r="O54" s="224" t="s">
        <v>72</v>
      </c>
      <c r="P54" s="14" t="s">
        <v>9</v>
      </c>
      <c r="Q54" s="187" t="s">
        <v>71</v>
      </c>
      <c r="R54" s="14" t="s">
        <v>70</v>
      </c>
      <c r="S54" s="334" t="s">
        <v>69</v>
      </c>
      <c r="T54" s="14" t="s">
        <v>1</v>
      </c>
      <c r="U54" s="14" t="s">
        <v>1</v>
      </c>
      <c r="V54" s="254" t="s">
        <v>1</v>
      </c>
      <c r="W54" s="254"/>
      <c r="X54" s="360">
        <f t="shared" si="7"/>
        <v>0</v>
      </c>
      <c r="Y54" s="360">
        <f t="shared" si="7"/>
        <v>0</v>
      </c>
      <c r="Z54" s="361">
        <f t="shared" si="7"/>
        <v>0</v>
      </c>
      <c r="AA54" s="7"/>
      <c r="AB54" s="3"/>
    </row>
    <row r="55" spans="1:28" ht="15" customHeight="1">
      <c r="A55" s="22"/>
      <c r="B55" s="602" t="s">
        <v>78</v>
      </c>
      <c r="C55" s="602"/>
      <c r="D55" s="602"/>
      <c r="E55" s="602"/>
      <c r="F55" s="602"/>
      <c r="G55" s="602"/>
      <c r="H55" s="602"/>
      <c r="I55" s="602"/>
      <c r="J55" s="602"/>
      <c r="K55" s="602"/>
      <c r="L55" s="602"/>
      <c r="M55" s="602"/>
      <c r="N55" s="602"/>
      <c r="O55" s="224" t="s">
        <v>72</v>
      </c>
      <c r="P55" s="14" t="s">
        <v>9</v>
      </c>
      <c r="Q55" s="187" t="s">
        <v>71</v>
      </c>
      <c r="R55" s="14" t="s">
        <v>70</v>
      </c>
      <c r="S55" s="334" t="s">
        <v>69</v>
      </c>
      <c r="T55" s="14">
        <v>5</v>
      </c>
      <c r="U55" s="14">
        <v>1</v>
      </c>
      <c r="V55" s="254" t="s">
        <v>1</v>
      </c>
      <c r="W55" s="254"/>
      <c r="X55" s="360">
        <f t="shared" si="7"/>
        <v>0</v>
      </c>
      <c r="Y55" s="360">
        <f t="shared" si="7"/>
        <v>0</v>
      </c>
      <c r="Z55" s="361">
        <f t="shared" si="7"/>
        <v>0</v>
      </c>
      <c r="AA55" s="7"/>
      <c r="AB55" s="3"/>
    </row>
    <row r="56" spans="1:28" ht="29.25" customHeight="1">
      <c r="A56" s="22"/>
      <c r="B56" s="603" t="s">
        <v>48</v>
      </c>
      <c r="C56" s="603"/>
      <c r="D56" s="603"/>
      <c r="E56" s="603"/>
      <c r="F56" s="603"/>
      <c r="G56" s="603"/>
      <c r="H56" s="603"/>
      <c r="I56" s="603"/>
      <c r="J56" s="603"/>
      <c r="K56" s="603"/>
      <c r="L56" s="603"/>
      <c r="M56" s="603"/>
      <c r="N56" s="603"/>
      <c r="O56" s="224" t="s">
        <v>72</v>
      </c>
      <c r="P56" s="14" t="s">
        <v>9</v>
      </c>
      <c r="Q56" s="187" t="s">
        <v>71</v>
      </c>
      <c r="R56" s="14" t="s">
        <v>70</v>
      </c>
      <c r="S56" s="334" t="s">
        <v>69</v>
      </c>
      <c r="T56" s="14">
        <v>5</v>
      </c>
      <c r="U56" s="14">
        <v>1</v>
      </c>
      <c r="V56" s="254" t="s">
        <v>43</v>
      </c>
      <c r="W56" s="254"/>
      <c r="X56" s="362">
        <v>0</v>
      </c>
      <c r="Y56" s="362">
        <v>0</v>
      </c>
      <c r="Z56" s="151">
        <v>0</v>
      </c>
      <c r="AA56" s="7"/>
      <c r="AB56" s="3"/>
    </row>
    <row r="57" spans="1:28" ht="29.25" customHeight="1">
      <c r="A57" s="22"/>
      <c r="B57" s="316"/>
      <c r="C57" s="317"/>
      <c r="D57" s="318"/>
      <c r="E57" s="607" t="s">
        <v>67</v>
      </c>
      <c r="F57" s="608"/>
      <c r="G57" s="608"/>
      <c r="H57" s="608"/>
      <c r="I57" s="608"/>
      <c r="J57" s="608"/>
      <c r="K57" s="608"/>
      <c r="L57" s="608"/>
      <c r="M57" s="608"/>
      <c r="N57" s="608"/>
      <c r="O57" s="224" t="s">
        <v>66</v>
      </c>
      <c r="P57" s="335" t="s">
        <v>9</v>
      </c>
      <c r="Q57" s="336" t="s">
        <v>61</v>
      </c>
      <c r="R57" s="335" t="s">
        <v>4</v>
      </c>
      <c r="S57" s="337" t="s">
        <v>3</v>
      </c>
      <c r="T57" s="335" t="s">
        <v>1</v>
      </c>
      <c r="U57" s="335" t="s">
        <v>1</v>
      </c>
      <c r="V57" s="338" t="s">
        <v>1</v>
      </c>
      <c r="W57" s="254"/>
      <c r="X57" s="363">
        <f t="shared" ref="X57:Z60" si="8">X58</f>
        <v>0</v>
      </c>
      <c r="Y57" s="363">
        <f t="shared" si="8"/>
        <v>0</v>
      </c>
      <c r="Z57" s="364">
        <f t="shared" si="8"/>
        <v>0</v>
      </c>
      <c r="AA57" s="7"/>
      <c r="AB57" s="3"/>
    </row>
    <row r="58" spans="1:28" ht="29.25" customHeight="1">
      <c r="A58" s="22"/>
      <c r="B58" s="309"/>
      <c r="C58" s="310"/>
      <c r="D58" s="319"/>
      <c r="E58" s="320"/>
      <c r="F58" s="609" t="s">
        <v>65</v>
      </c>
      <c r="G58" s="601"/>
      <c r="H58" s="601"/>
      <c r="I58" s="601"/>
      <c r="J58" s="601"/>
      <c r="K58" s="601"/>
      <c r="L58" s="601"/>
      <c r="M58" s="601"/>
      <c r="N58" s="601"/>
      <c r="O58" s="224" t="s">
        <v>64</v>
      </c>
      <c r="P58" s="14" t="s">
        <v>9</v>
      </c>
      <c r="Q58" s="187" t="s">
        <v>61</v>
      </c>
      <c r="R58" s="14" t="s">
        <v>45</v>
      </c>
      <c r="S58" s="334" t="s">
        <v>3</v>
      </c>
      <c r="T58" s="14" t="s">
        <v>1</v>
      </c>
      <c r="U58" s="14" t="s">
        <v>1</v>
      </c>
      <c r="V58" s="254" t="s">
        <v>1</v>
      </c>
      <c r="W58" s="254"/>
      <c r="X58" s="360">
        <f t="shared" si="8"/>
        <v>0</v>
      </c>
      <c r="Y58" s="360">
        <f t="shared" si="8"/>
        <v>0</v>
      </c>
      <c r="Z58" s="361">
        <f t="shared" si="8"/>
        <v>0</v>
      </c>
      <c r="AA58" s="7"/>
      <c r="AB58" s="3"/>
    </row>
    <row r="59" spans="1:28" ht="15" customHeight="1">
      <c r="A59" s="22"/>
      <c r="B59" s="311"/>
      <c r="C59" s="312"/>
      <c r="D59" s="321"/>
      <c r="E59" s="322"/>
      <c r="F59" s="340"/>
      <c r="G59" s="601" t="s">
        <v>63</v>
      </c>
      <c r="H59" s="601"/>
      <c r="I59" s="601"/>
      <c r="J59" s="601"/>
      <c r="K59" s="601"/>
      <c r="L59" s="601"/>
      <c r="M59" s="601"/>
      <c r="N59" s="601"/>
      <c r="O59" s="224" t="s">
        <v>62</v>
      </c>
      <c r="P59" s="14" t="s">
        <v>9</v>
      </c>
      <c r="Q59" s="187" t="s">
        <v>61</v>
      </c>
      <c r="R59" s="14" t="s">
        <v>45</v>
      </c>
      <c r="S59" s="334" t="s">
        <v>60</v>
      </c>
      <c r="T59" s="14" t="s">
        <v>1</v>
      </c>
      <c r="U59" s="14" t="s">
        <v>1</v>
      </c>
      <c r="V59" s="254" t="s">
        <v>1</v>
      </c>
      <c r="W59" s="254"/>
      <c r="X59" s="360">
        <f t="shared" si="8"/>
        <v>0</v>
      </c>
      <c r="Y59" s="360">
        <f t="shared" si="8"/>
        <v>0</v>
      </c>
      <c r="Z59" s="361">
        <f t="shared" si="8"/>
        <v>0</v>
      </c>
      <c r="AA59" s="7"/>
      <c r="AB59" s="3"/>
    </row>
    <row r="60" spans="1:28" ht="15" customHeight="1">
      <c r="A60" s="22"/>
      <c r="B60" s="602" t="s">
        <v>68</v>
      </c>
      <c r="C60" s="602"/>
      <c r="D60" s="602"/>
      <c r="E60" s="602"/>
      <c r="F60" s="602"/>
      <c r="G60" s="602"/>
      <c r="H60" s="602"/>
      <c r="I60" s="602"/>
      <c r="J60" s="602"/>
      <c r="K60" s="602"/>
      <c r="L60" s="602"/>
      <c r="M60" s="602"/>
      <c r="N60" s="602"/>
      <c r="O60" s="224" t="s">
        <v>62</v>
      </c>
      <c r="P60" s="14" t="s">
        <v>9</v>
      </c>
      <c r="Q60" s="187" t="s">
        <v>61</v>
      </c>
      <c r="R60" s="14" t="s">
        <v>45</v>
      </c>
      <c r="S60" s="334" t="s">
        <v>60</v>
      </c>
      <c r="T60" s="14">
        <v>5</v>
      </c>
      <c r="U60" s="14">
        <v>2</v>
      </c>
      <c r="V60" s="254" t="s">
        <v>1</v>
      </c>
      <c r="W60" s="254"/>
      <c r="X60" s="360">
        <f t="shared" si="8"/>
        <v>0</v>
      </c>
      <c r="Y60" s="360">
        <f t="shared" si="8"/>
        <v>0</v>
      </c>
      <c r="Z60" s="361">
        <f t="shared" si="8"/>
        <v>0</v>
      </c>
      <c r="AA60" s="7"/>
      <c r="AB60" s="3"/>
    </row>
    <row r="61" spans="1:28" ht="29.25" customHeight="1">
      <c r="A61" s="22"/>
      <c r="B61" s="603" t="s">
        <v>48</v>
      </c>
      <c r="C61" s="603"/>
      <c r="D61" s="603"/>
      <c r="E61" s="603"/>
      <c r="F61" s="603"/>
      <c r="G61" s="603"/>
      <c r="H61" s="603"/>
      <c r="I61" s="603"/>
      <c r="J61" s="603"/>
      <c r="K61" s="603"/>
      <c r="L61" s="603"/>
      <c r="M61" s="603"/>
      <c r="N61" s="603"/>
      <c r="O61" s="224" t="s">
        <v>62</v>
      </c>
      <c r="P61" s="14" t="s">
        <v>9</v>
      </c>
      <c r="Q61" s="187" t="s">
        <v>61</v>
      </c>
      <c r="R61" s="14" t="s">
        <v>45</v>
      </c>
      <c r="S61" s="334" t="s">
        <v>60</v>
      </c>
      <c r="T61" s="14">
        <v>5</v>
      </c>
      <c r="U61" s="14">
        <v>2</v>
      </c>
      <c r="V61" s="254" t="s">
        <v>43</v>
      </c>
      <c r="W61" s="254"/>
      <c r="X61" s="362">
        <v>0</v>
      </c>
      <c r="Y61" s="362">
        <v>0</v>
      </c>
      <c r="Z61" s="151">
        <v>0</v>
      </c>
      <c r="AA61" s="7"/>
      <c r="AB61" s="3"/>
    </row>
    <row r="62" spans="1:28" ht="15" customHeight="1">
      <c r="A62" s="22"/>
      <c r="B62" s="316"/>
      <c r="C62" s="317"/>
      <c r="D62" s="318"/>
      <c r="E62" s="607" t="s">
        <v>58</v>
      </c>
      <c r="F62" s="608"/>
      <c r="G62" s="608"/>
      <c r="H62" s="608"/>
      <c r="I62" s="608"/>
      <c r="J62" s="608"/>
      <c r="K62" s="608"/>
      <c r="L62" s="608"/>
      <c r="M62" s="608"/>
      <c r="N62" s="608"/>
      <c r="O62" s="224" t="s">
        <v>57</v>
      </c>
      <c r="P62" s="335" t="s">
        <v>9</v>
      </c>
      <c r="Q62" s="336" t="s">
        <v>46</v>
      </c>
      <c r="R62" s="335" t="s">
        <v>4</v>
      </c>
      <c r="S62" s="337" t="s">
        <v>3</v>
      </c>
      <c r="T62" s="335" t="s">
        <v>1</v>
      </c>
      <c r="U62" s="335" t="s">
        <v>1</v>
      </c>
      <c r="V62" s="338" t="s">
        <v>1</v>
      </c>
      <c r="W62" s="254"/>
      <c r="X62" s="363">
        <f>X63+X67</f>
        <v>0</v>
      </c>
      <c r="Y62" s="363">
        <f>Y63+Y67</f>
        <v>0</v>
      </c>
      <c r="Z62" s="364">
        <f>Z63+Z67</f>
        <v>0</v>
      </c>
      <c r="AA62" s="7"/>
      <c r="AB62" s="3"/>
    </row>
    <row r="63" spans="1:28" ht="15" customHeight="1">
      <c r="A63" s="22"/>
      <c r="B63" s="309"/>
      <c r="C63" s="310"/>
      <c r="D63" s="319"/>
      <c r="E63" s="320"/>
      <c r="F63" s="609" t="s">
        <v>56</v>
      </c>
      <c r="G63" s="601"/>
      <c r="H63" s="601"/>
      <c r="I63" s="601"/>
      <c r="J63" s="601"/>
      <c r="K63" s="601"/>
      <c r="L63" s="601"/>
      <c r="M63" s="601"/>
      <c r="N63" s="601"/>
      <c r="O63" s="224" t="s">
        <v>55</v>
      </c>
      <c r="P63" s="14" t="s">
        <v>9</v>
      </c>
      <c r="Q63" s="187" t="s">
        <v>46</v>
      </c>
      <c r="R63" s="14" t="s">
        <v>7</v>
      </c>
      <c r="S63" s="334" t="s">
        <v>3</v>
      </c>
      <c r="T63" s="14" t="s">
        <v>1</v>
      </c>
      <c r="U63" s="14" t="s">
        <v>1</v>
      </c>
      <c r="V63" s="254" t="s">
        <v>1</v>
      </c>
      <c r="W63" s="254"/>
      <c r="X63" s="360">
        <f t="shared" ref="X63:Z65" si="9">X64</f>
        <v>0</v>
      </c>
      <c r="Y63" s="360">
        <f t="shared" si="9"/>
        <v>0</v>
      </c>
      <c r="Z63" s="361">
        <f t="shared" si="9"/>
        <v>0</v>
      </c>
      <c r="AA63" s="7"/>
      <c r="AB63" s="3"/>
    </row>
    <row r="64" spans="1:28" ht="15" customHeight="1">
      <c r="A64" s="22"/>
      <c r="B64" s="311"/>
      <c r="C64" s="312"/>
      <c r="D64" s="321"/>
      <c r="E64" s="322"/>
      <c r="F64" s="340"/>
      <c r="G64" s="601" t="s">
        <v>54</v>
      </c>
      <c r="H64" s="601"/>
      <c r="I64" s="601"/>
      <c r="J64" s="601"/>
      <c r="K64" s="601"/>
      <c r="L64" s="601"/>
      <c r="M64" s="601"/>
      <c r="N64" s="601"/>
      <c r="O64" s="224" t="s">
        <v>53</v>
      </c>
      <c r="P64" s="14" t="s">
        <v>9</v>
      </c>
      <c r="Q64" s="187" t="s">
        <v>46</v>
      </c>
      <c r="R64" s="14" t="s">
        <v>7</v>
      </c>
      <c r="S64" s="334" t="s">
        <v>52</v>
      </c>
      <c r="T64" s="14" t="s">
        <v>1</v>
      </c>
      <c r="U64" s="14" t="s">
        <v>1</v>
      </c>
      <c r="V64" s="254" t="s">
        <v>1</v>
      </c>
      <c r="W64" s="254"/>
      <c r="X64" s="360">
        <f t="shared" si="9"/>
        <v>0</v>
      </c>
      <c r="Y64" s="360">
        <f t="shared" si="9"/>
        <v>0</v>
      </c>
      <c r="Z64" s="361">
        <f t="shared" si="9"/>
        <v>0</v>
      </c>
      <c r="AA64" s="7"/>
      <c r="AB64" s="3"/>
    </row>
    <row r="65" spans="1:28" ht="15" customHeight="1">
      <c r="A65" s="22"/>
      <c r="B65" s="602" t="s">
        <v>59</v>
      </c>
      <c r="C65" s="602"/>
      <c r="D65" s="602"/>
      <c r="E65" s="602"/>
      <c r="F65" s="602"/>
      <c r="G65" s="602"/>
      <c r="H65" s="602"/>
      <c r="I65" s="602"/>
      <c r="J65" s="602"/>
      <c r="K65" s="602"/>
      <c r="L65" s="602"/>
      <c r="M65" s="602"/>
      <c r="N65" s="602"/>
      <c r="O65" s="224" t="s">
        <v>53</v>
      </c>
      <c r="P65" s="14" t="s">
        <v>9</v>
      </c>
      <c r="Q65" s="187" t="s">
        <v>46</v>
      </c>
      <c r="R65" s="14" t="s">
        <v>7</v>
      </c>
      <c r="S65" s="334" t="s">
        <v>52</v>
      </c>
      <c r="T65" s="14">
        <v>5</v>
      </c>
      <c r="U65" s="14">
        <v>3</v>
      </c>
      <c r="V65" s="254" t="s">
        <v>1</v>
      </c>
      <c r="W65" s="254"/>
      <c r="X65" s="360">
        <f t="shared" si="9"/>
        <v>0</v>
      </c>
      <c r="Y65" s="360">
        <f t="shared" si="9"/>
        <v>0</v>
      </c>
      <c r="Z65" s="361">
        <f t="shared" si="9"/>
        <v>0</v>
      </c>
      <c r="AA65" s="7"/>
      <c r="AB65" s="3"/>
    </row>
    <row r="66" spans="1:28" ht="29.25" customHeight="1">
      <c r="A66" s="22"/>
      <c r="B66" s="603" t="s">
        <v>48</v>
      </c>
      <c r="C66" s="603"/>
      <c r="D66" s="603"/>
      <c r="E66" s="603"/>
      <c r="F66" s="603"/>
      <c r="G66" s="603"/>
      <c r="H66" s="603"/>
      <c r="I66" s="603"/>
      <c r="J66" s="603"/>
      <c r="K66" s="603"/>
      <c r="L66" s="603"/>
      <c r="M66" s="603"/>
      <c r="N66" s="603"/>
      <c r="O66" s="224" t="s">
        <v>53</v>
      </c>
      <c r="P66" s="14" t="s">
        <v>9</v>
      </c>
      <c r="Q66" s="187" t="s">
        <v>46</v>
      </c>
      <c r="R66" s="14" t="s">
        <v>7</v>
      </c>
      <c r="S66" s="334" t="s">
        <v>52</v>
      </c>
      <c r="T66" s="14">
        <v>5</v>
      </c>
      <c r="U66" s="14">
        <v>3</v>
      </c>
      <c r="V66" s="254" t="s">
        <v>43</v>
      </c>
      <c r="W66" s="254"/>
      <c r="X66" s="362">
        <v>0</v>
      </c>
      <c r="Y66" s="362">
        <v>0</v>
      </c>
      <c r="Z66" s="151">
        <v>0</v>
      </c>
      <c r="AA66" s="7"/>
      <c r="AB66" s="3"/>
    </row>
    <row r="67" spans="1:28" ht="15" customHeight="1">
      <c r="A67" s="22"/>
      <c r="B67" s="316"/>
      <c r="C67" s="317"/>
      <c r="D67" s="318"/>
      <c r="E67" s="320"/>
      <c r="F67" s="605" t="s">
        <v>51</v>
      </c>
      <c r="G67" s="606"/>
      <c r="H67" s="606"/>
      <c r="I67" s="606"/>
      <c r="J67" s="606"/>
      <c r="K67" s="606"/>
      <c r="L67" s="606"/>
      <c r="M67" s="606"/>
      <c r="N67" s="606"/>
      <c r="O67" s="224" t="s">
        <v>50</v>
      </c>
      <c r="P67" s="14" t="s">
        <v>9</v>
      </c>
      <c r="Q67" s="187" t="s">
        <v>46</v>
      </c>
      <c r="R67" s="14" t="s">
        <v>45</v>
      </c>
      <c r="S67" s="334" t="s">
        <v>3</v>
      </c>
      <c r="T67" s="14" t="s">
        <v>1</v>
      </c>
      <c r="U67" s="14" t="s">
        <v>1</v>
      </c>
      <c r="V67" s="254" t="s">
        <v>1</v>
      </c>
      <c r="W67" s="254"/>
      <c r="X67" s="360">
        <f t="shared" ref="X67:Z69" si="10">X68</f>
        <v>0</v>
      </c>
      <c r="Y67" s="360">
        <f t="shared" si="10"/>
        <v>0</v>
      </c>
      <c r="Z67" s="361">
        <f t="shared" si="10"/>
        <v>0</v>
      </c>
      <c r="AA67" s="7"/>
      <c r="AB67" s="3"/>
    </row>
    <row r="68" spans="1:28" ht="15" customHeight="1">
      <c r="A68" s="22"/>
      <c r="B68" s="311"/>
      <c r="C68" s="312"/>
      <c r="D68" s="321"/>
      <c r="E68" s="322"/>
      <c r="F68" s="340"/>
      <c r="G68" s="601" t="s">
        <v>49</v>
      </c>
      <c r="H68" s="601"/>
      <c r="I68" s="601"/>
      <c r="J68" s="601"/>
      <c r="K68" s="601"/>
      <c r="L68" s="601"/>
      <c r="M68" s="601"/>
      <c r="N68" s="601"/>
      <c r="O68" s="224" t="s">
        <v>47</v>
      </c>
      <c r="P68" s="14" t="s">
        <v>9</v>
      </c>
      <c r="Q68" s="187" t="s">
        <v>46</v>
      </c>
      <c r="R68" s="14" t="s">
        <v>45</v>
      </c>
      <c r="S68" s="334" t="s">
        <v>44</v>
      </c>
      <c r="T68" s="14" t="s">
        <v>1</v>
      </c>
      <c r="U68" s="14" t="s">
        <v>1</v>
      </c>
      <c r="V68" s="254" t="s">
        <v>1</v>
      </c>
      <c r="W68" s="254"/>
      <c r="X68" s="360">
        <f t="shared" si="10"/>
        <v>0</v>
      </c>
      <c r="Y68" s="360">
        <f t="shared" si="10"/>
        <v>0</v>
      </c>
      <c r="Z68" s="361">
        <f t="shared" si="10"/>
        <v>0</v>
      </c>
      <c r="AA68" s="7"/>
      <c r="AB68" s="3"/>
    </row>
    <row r="69" spans="1:28" ht="15" customHeight="1">
      <c r="A69" s="22"/>
      <c r="B69" s="602" t="s">
        <v>59</v>
      </c>
      <c r="C69" s="602"/>
      <c r="D69" s="602"/>
      <c r="E69" s="602"/>
      <c r="F69" s="602"/>
      <c r="G69" s="602"/>
      <c r="H69" s="602"/>
      <c r="I69" s="602"/>
      <c r="J69" s="602"/>
      <c r="K69" s="602"/>
      <c r="L69" s="602"/>
      <c r="M69" s="602"/>
      <c r="N69" s="602"/>
      <c r="O69" s="224" t="s">
        <v>47</v>
      </c>
      <c r="P69" s="14" t="s">
        <v>9</v>
      </c>
      <c r="Q69" s="187" t="s">
        <v>46</v>
      </c>
      <c r="R69" s="14" t="s">
        <v>45</v>
      </c>
      <c r="S69" s="334" t="s">
        <v>44</v>
      </c>
      <c r="T69" s="14">
        <v>5</v>
      </c>
      <c r="U69" s="14">
        <v>3</v>
      </c>
      <c r="V69" s="254" t="s">
        <v>1</v>
      </c>
      <c r="W69" s="254"/>
      <c r="X69" s="360">
        <f t="shared" si="10"/>
        <v>0</v>
      </c>
      <c r="Y69" s="360">
        <f t="shared" si="10"/>
        <v>0</v>
      </c>
      <c r="Z69" s="361">
        <f t="shared" si="10"/>
        <v>0</v>
      </c>
      <c r="AA69" s="7"/>
      <c r="AB69" s="3"/>
    </row>
    <row r="70" spans="1:28" ht="29.25" customHeight="1">
      <c r="A70" s="22"/>
      <c r="B70" s="603" t="s">
        <v>48</v>
      </c>
      <c r="C70" s="603"/>
      <c r="D70" s="603"/>
      <c r="E70" s="603"/>
      <c r="F70" s="603"/>
      <c r="G70" s="603"/>
      <c r="H70" s="603"/>
      <c r="I70" s="603"/>
      <c r="J70" s="603"/>
      <c r="K70" s="603"/>
      <c r="L70" s="603"/>
      <c r="M70" s="603"/>
      <c r="N70" s="603"/>
      <c r="O70" s="224" t="s">
        <v>47</v>
      </c>
      <c r="P70" s="14" t="s">
        <v>9</v>
      </c>
      <c r="Q70" s="187" t="s">
        <v>46</v>
      </c>
      <c r="R70" s="14" t="s">
        <v>45</v>
      </c>
      <c r="S70" s="334" t="s">
        <v>44</v>
      </c>
      <c r="T70" s="14">
        <v>5</v>
      </c>
      <c r="U70" s="14">
        <v>3</v>
      </c>
      <c r="V70" s="254" t="s">
        <v>43</v>
      </c>
      <c r="W70" s="254"/>
      <c r="X70" s="362">
        <v>0</v>
      </c>
      <c r="Y70" s="362">
        <v>0</v>
      </c>
      <c r="Z70" s="151">
        <v>0</v>
      </c>
      <c r="AA70" s="7"/>
      <c r="AB70" s="3"/>
    </row>
    <row r="71" spans="1:28" ht="29.25" customHeight="1">
      <c r="A71" s="22"/>
      <c r="B71" s="316"/>
      <c r="C71" s="317"/>
      <c r="D71" s="318"/>
      <c r="E71" s="607" t="s">
        <v>16</v>
      </c>
      <c r="F71" s="608"/>
      <c r="G71" s="608"/>
      <c r="H71" s="608"/>
      <c r="I71" s="608"/>
      <c r="J71" s="608"/>
      <c r="K71" s="608"/>
      <c r="L71" s="608"/>
      <c r="M71" s="608"/>
      <c r="N71" s="608"/>
      <c r="O71" s="224" t="s">
        <v>15</v>
      </c>
      <c r="P71" s="335" t="s">
        <v>9</v>
      </c>
      <c r="Q71" s="336" t="s">
        <v>8</v>
      </c>
      <c r="R71" s="335" t="s">
        <v>4</v>
      </c>
      <c r="S71" s="337" t="s">
        <v>3</v>
      </c>
      <c r="T71" s="335" t="s">
        <v>1</v>
      </c>
      <c r="U71" s="335" t="s">
        <v>1</v>
      </c>
      <c r="V71" s="338" t="s">
        <v>1</v>
      </c>
      <c r="W71" s="254"/>
      <c r="X71" s="363">
        <f t="shared" ref="X71:Z74" si="11">X72</f>
        <v>500</v>
      </c>
      <c r="Y71" s="363">
        <f t="shared" si="11"/>
        <v>0</v>
      </c>
      <c r="Z71" s="364">
        <f t="shared" si="11"/>
        <v>0</v>
      </c>
      <c r="AA71" s="7"/>
      <c r="AB71" s="3"/>
    </row>
    <row r="72" spans="1:28" ht="43.5" customHeight="1">
      <c r="A72" s="22"/>
      <c r="B72" s="309"/>
      <c r="C72" s="310"/>
      <c r="D72" s="319"/>
      <c r="E72" s="320"/>
      <c r="F72" s="609" t="s">
        <v>14</v>
      </c>
      <c r="G72" s="601"/>
      <c r="H72" s="601"/>
      <c r="I72" s="601"/>
      <c r="J72" s="601"/>
      <c r="K72" s="601"/>
      <c r="L72" s="601"/>
      <c r="M72" s="601"/>
      <c r="N72" s="601"/>
      <c r="O72" s="224" t="s">
        <v>13</v>
      </c>
      <c r="P72" s="14" t="s">
        <v>9</v>
      </c>
      <c r="Q72" s="187" t="s">
        <v>8</v>
      </c>
      <c r="R72" s="14" t="s">
        <v>7</v>
      </c>
      <c r="S72" s="334" t="s">
        <v>3</v>
      </c>
      <c r="T72" s="14" t="s">
        <v>1</v>
      </c>
      <c r="U72" s="14" t="s">
        <v>1</v>
      </c>
      <c r="V72" s="254" t="s">
        <v>1</v>
      </c>
      <c r="W72" s="254"/>
      <c r="X72" s="360">
        <f t="shared" si="11"/>
        <v>500</v>
      </c>
      <c r="Y72" s="360">
        <f t="shared" si="11"/>
        <v>0</v>
      </c>
      <c r="Z72" s="361">
        <f t="shared" si="11"/>
        <v>0</v>
      </c>
      <c r="AA72" s="7"/>
      <c r="AB72" s="3"/>
    </row>
    <row r="73" spans="1:28" ht="29.25" customHeight="1">
      <c r="A73" s="22"/>
      <c r="B73" s="311"/>
      <c r="C73" s="312"/>
      <c r="D73" s="321"/>
      <c r="E73" s="322"/>
      <c r="F73" s="340"/>
      <c r="G73" s="601" t="s">
        <v>12</v>
      </c>
      <c r="H73" s="601"/>
      <c r="I73" s="601"/>
      <c r="J73" s="601"/>
      <c r="K73" s="601"/>
      <c r="L73" s="601"/>
      <c r="M73" s="601"/>
      <c r="N73" s="601"/>
      <c r="O73" s="224" t="s">
        <v>10</v>
      </c>
      <c r="P73" s="14" t="s">
        <v>9</v>
      </c>
      <c r="Q73" s="187" t="s">
        <v>8</v>
      </c>
      <c r="R73" s="14" t="s">
        <v>7</v>
      </c>
      <c r="S73" s="334" t="s">
        <v>624</v>
      </c>
      <c r="T73" s="14" t="s">
        <v>1</v>
      </c>
      <c r="U73" s="14" t="s">
        <v>1</v>
      </c>
      <c r="V73" s="254" t="s">
        <v>1</v>
      </c>
      <c r="W73" s="254"/>
      <c r="X73" s="360">
        <f t="shared" si="11"/>
        <v>500</v>
      </c>
      <c r="Y73" s="360">
        <f t="shared" si="11"/>
        <v>0</v>
      </c>
      <c r="Z73" s="361">
        <f t="shared" si="11"/>
        <v>0</v>
      </c>
      <c r="AA73" s="7"/>
      <c r="AB73" s="3"/>
    </row>
    <row r="74" spans="1:28" ht="15" customHeight="1">
      <c r="A74" s="22"/>
      <c r="B74" s="602" t="s">
        <v>18</v>
      </c>
      <c r="C74" s="602"/>
      <c r="D74" s="602"/>
      <c r="E74" s="602"/>
      <c r="F74" s="602"/>
      <c r="G74" s="602"/>
      <c r="H74" s="602"/>
      <c r="I74" s="602"/>
      <c r="J74" s="602"/>
      <c r="K74" s="602"/>
      <c r="L74" s="602"/>
      <c r="M74" s="602"/>
      <c r="N74" s="602"/>
      <c r="O74" s="224" t="s">
        <v>10</v>
      </c>
      <c r="P74" s="14" t="s">
        <v>9</v>
      </c>
      <c r="Q74" s="187" t="s">
        <v>8</v>
      </c>
      <c r="R74" s="14" t="s">
        <v>7</v>
      </c>
      <c r="S74" s="334" t="s">
        <v>624</v>
      </c>
      <c r="T74" s="14">
        <v>10</v>
      </c>
      <c r="U74" s="14">
        <v>3</v>
      </c>
      <c r="V74" s="254" t="s">
        <v>1</v>
      </c>
      <c r="W74" s="254"/>
      <c r="X74" s="360">
        <f t="shared" si="11"/>
        <v>500</v>
      </c>
      <c r="Y74" s="360">
        <f t="shared" si="11"/>
        <v>0</v>
      </c>
      <c r="Z74" s="361">
        <f t="shared" si="11"/>
        <v>0</v>
      </c>
      <c r="AA74" s="7"/>
      <c r="AB74" s="3"/>
    </row>
    <row r="75" spans="1:28" ht="29.25" customHeight="1">
      <c r="A75" s="22"/>
      <c r="B75" s="603" t="s">
        <v>11</v>
      </c>
      <c r="C75" s="603"/>
      <c r="D75" s="603"/>
      <c r="E75" s="603"/>
      <c r="F75" s="603"/>
      <c r="G75" s="603"/>
      <c r="H75" s="603"/>
      <c r="I75" s="603"/>
      <c r="J75" s="603"/>
      <c r="K75" s="603"/>
      <c r="L75" s="603"/>
      <c r="M75" s="603"/>
      <c r="N75" s="603"/>
      <c r="O75" s="224" t="s">
        <v>10</v>
      </c>
      <c r="P75" s="14" t="s">
        <v>9</v>
      </c>
      <c r="Q75" s="187" t="s">
        <v>8</v>
      </c>
      <c r="R75" s="14" t="s">
        <v>7</v>
      </c>
      <c r="S75" s="334" t="s">
        <v>624</v>
      </c>
      <c r="T75" s="14">
        <v>10</v>
      </c>
      <c r="U75" s="14">
        <v>3</v>
      </c>
      <c r="V75" s="254" t="s">
        <v>6</v>
      </c>
      <c r="W75" s="254"/>
      <c r="X75" s="362">
        <v>500</v>
      </c>
      <c r="Y75" s="362">
        <v>0</v>
      </c>
      <c r="Z75" s="151">
        <v>0</v>
      </c>
      <c r="AA75" s="7"/>
      <c r="AB75" s="3"/>
    </row>
    <row r="76" spans="1:28" ht="43.5" customHeight="1">
      <c r="A76" s="22"/>
      <c r="B76" s="316"/>
      <c r="C76" s="317"/>
      <c r="D76" s="610" t="s">
        <v>544</v>
      </c>
      <c r="E76" s="610"/>
      <c r="F76" s="611"/>
      <c r="G76" s="611"/>
      <c r="H76" s="611"/>
      <c r="I76" s="611"/>
      <c r="J76" s="611"/>
      <c r="K76" s="611"/>
      <c r="L76" s="611"/>
      <c r="M76" s="611"/>
      <c r="N76" s="611"/>
      <c r="O76" s="224" t="s">
        <v>120</v>
      </c>
      <c r="P76" s="192" t="s">
        <v>113</v>
      </c>
      <c r="Q76" s="332" t="s">
        <v>5</v>
      </c>
      <c r="R76" s="192" t="s">
        <v>4</v>
      </c>
      <c r="S76" s="333" t="s">
        <v>3</v>
      </c>
      <c r="T76" s="192" t="s">
        <v>1</v>
      </c>
      <c r="U76" s="192" t="s">
        <v>1</v>
      </c>
      <c r="V76" s="255" t="s">
        <v>1</v>
      </c>
      <c r="W76" s="254"/>
      <c r="X76" s="358">
        <f>X77+X82</f>
        <v>1481440.25</v>
      </c>
      <c r="Y76" s="358">
        <f>Y77+Y82</f>
        <v>1100625.3399999999</v>
      </c>
      <c r="Z76" s="359">
        <f>Z77+Z82</f>
        <v>1011257.23</v>
      </c>
      <c r="AA76" s="7"/>
      <c r="AB76" s="3"/>
    </row>
    <row r="77" spans="1:28" ht="29.25" customHeight="1">
      <c r="A77" s="22"/>
      <c r="B77" s="309"/>
      <c r="C77" s="310"/>
      <c r="D77" s="318"/>
      <c r="E77" s="320"/>
      <c r="F77" s="609" t="s">
        <v>127</v>
      </c>
      <c r="G77" s="601"/>
      <c r="H77" s="601"/>
      <c r="I77" s="601"/>
      <c r="J77" s="601"/>
      <c r="K77" s="601"/>
      <c r="L77" s="601"/>
      <c r="M77" s="601"/>
      <c r="N77" s="601"/>
      <c r="O77" s="224" t="s">
        <v>126</v>
      </c>
      <c r="P77" s="14" t="s">
        <v>113</v>
      </c>
      <c r="Q77" s="187" t="s">
        <v>5</v>
      </c>
      <c r="R77" s="14" t="s">
        <v>7</v>
      </c>
      <c r="S77" s="334" t="s">
        <v>3</v>
      </c>
      <c r="T77" s="14" t="s">
        <v>1</v>
      </c>
      <c r="U77" s="14" t="s">
        <v>1</v>
      </c>
      <c r="V77" s="254" t="s">
        <v>1</v>
      </c>
      <c r="W77" s="254"/>
      <c r="X77" s="360">
        <f t="shared" ref="X77:Z78" si="12">X78</f>
        <v>1407040.25</v>
      </c>
      <c r="Y77" s="360">
        <f t="shared" si="12"/>
        <v>1025525.34</v>
      </c>
      <c r="Z77" s="361">
        <f t="shared" si="12"/>
        <v>933357.23</v>
      </c>
      <c r="AA77" s="7"/>
      <c r="AB77" s="3"/>
    </row>
    <row r="78" spans="1:28" ht="15" customHeight="1">
      <c r="A78" s="22"/>
      <c r="B78" s="311"/>
      <c r="C78" s="312"/>
      <c r="D78" s="321"/>
      <c r="E78" s="322"/>
      <c r="F78" s="340"/>
      <c r="G78" s="601" t="s">
        <v>125</v>
      </c>
      <c r="H78" s="601"/>
      <c r="I78" s="601"/>
      <c r="J78" s="601"/>
      <c r="K78" s="601"/>
      <c r="L78" s="601"/>
      <c r="M78" s="601"/>
      <c r="N78" s="601"/>
      <c r="O78" s="224" t="s">
        <v>124</v>
      </c>
      <c r="P78" s="14" t="s">
        <v>113</v>
      </c>
      <c r="Q78" s="187" t="s">
        <v>5</v>
      </c>
      <c r="R78" s="14" t="s">
        <v>7</v>
      </c>
      <c r="S78" s="334" t="s">
        <v>123</v>
      </c>
      <c r="T78" s="14" t="s">
        <v>1</v>
      </c>
      <c r="U78" s="14" t="s">
        <v>1</v>
      </c>
      <c r="V78" s="254" t="s">
        <v>1</v>
      </c>
      <c r="W78" s="254"/>
      <c r="X78" s="360">
        <f t="shared" si="12"/>
        <v>1407040.25</v>
      </c>
      <c r="Y78" s="360">
        <f t="shared" si="12"/>
        <v>1025525.34</v>
      </c>
      <c r="Z78" s="361">
        <f t="shared" si="12"/>
        <v>933357.23</v>
      </c>
      <c r="AA78" s="7"/>
      <c r="AB78" s="3"/>
    </row>
    <row r="79" spans="1:28" ht="43.5" customHeight="1">
      <c r="A79" s="22"/>
      <c r="B79" s="602" t="s">
        <v>128</v>
      </c>
      <c r="C79" s="602"/>
      <c r="D79" s="602"/>
      <c r="E79" s="602"/>
      <c r="F79" s="602"/>
      <c r="G79" s="602"/>
      <c r="H79" s="602"/>
      <c r="I79" s="602"/>
      <c r="J79" s="602"/>
      <c r="K79" s="602"/>
      <c r="L79" s="602"/>
      <c r="M79" s="602"/>
      <c r="N79" s="602"/>
      <c r="O79" s="224" t="s">
        <v>124</v>
      </c>
      <c r="P79" s="14" t="s">
        <v>113</v>
      </c>
      <c r="Q79" s="187" t="s">
        <v>5</v>
      </c>
      <c r="R79" s="14" t="s">
        <v>7</v>
      </c>
      <c r="S79" s="334" t="s">
        <v>123</v>
      </c>
      <c r="T79" s="14">
        <v>1</v>
      </c>
      <c r="U79" s="14">
        <v>4</v>
      </c>
      <c r="V79" s="254" t="s">
        <v>1</v>
      </c>
      <c r="W79" s="254"/>
      <c r="X79" s="360">
        <f>X80+X81</f>
        <v>1407040.25</v>
      </c>
      <c r="Y79" s="360">
        <f>Y80+Y81</f>
        <v>1025525.34</v>
      </c>
      <c r="Z79" s="361">
        <f>Z80+Z81</f>
        <v>933357.23</v>
      </c>
      <c r="AA79" s="7"/>
      <c r="AB79" s="3"/>
    </row>
    <row r="80" spans="1:28" ht="29.25" customHeight="1">
      <c r="A80" s="22"/>
      <c r="B80" s="602" t="s">
        <v>116</v>
      </c>
      <c r="C80" s="602"/>
      <c r="D80" s="602"/>
      <c r="E80" s="602"/>
      <c r="F80" s="602"/>
      <c r="G80" s="602"/>
      <c r="H80" s="602"/>
      <c r="I80" s="602"/>
      <c r="J80" s="602"/>
      <c r="K80" s="602"/>
      <c r="L80" s="602"/>
      <c r="M80" s="602"/>
      <c r="N80" s="602"/>
      <c r="O80" s="224" t="s">
        <v>124</v>
      </c>
      <c r="P80" s="14" t="s">
        <v>113</v>
      </c>
      <c r="Q80" s="187" t="s">
        <v>5</v>
      </c>
      <c r="R80" s="14" t="s">
        <v>7</v>
      </c>
      <c r="S80" s="334" t="s">
        <v>123</v>
      </c>
      <c r="T80" s="14">
        <v>1</v>
      </c>
      <c r="U80" s="14">
        <v>4</v>
      </c>
      <c r="V80" s="254" t="s">
        <v>115</v>
      </c>
      <c r="W80" s="254"/>
      <c r="X80" s="362">
        <v>1042000</v>
      </c>
      <c r="Y80" s="362">
        <v>900000</v>
      </c>
      <c r="Z80" s="151">
        <v>822100</v>
      </c>
      <c r="AA80" s="7"/>
      <c r="AB80" s="3"/>
    </row>
    <row r="81" spans="1:28" ht="29.25" customHeight="1">
      <c r="A81" s="22"/>
      <c r="B81" s="603" t="s">
        <v>48</v>
      </c>
      <c r="C81" s="603"/>
      <c r="D81" s="603"/>
      <c r="E81" s="603"/>
      <c r="F81" s="603"/>
      <c r="G81" s="603"/>
      <c r="H81" s="603"/>
      <c r="I81" s="603"/>
      <c r="J81" s="603"/>
      <c r="K81" s="603"/>
      <c r="L81" s="603"/>
      <c r="M81" s="603"/>
      <c r="N81" s="603"/>
      <c r="O81" s="224" t="s">
        <v>124</v>
      </c>
      <c r="P81" s="14" t="s">
        <v>113</v>
      </c>
      <c r="Q81" s="187" t="s">
        <v>5</v>
      </c>
      <c r="R81" s="14" t="s">
        <v>7</v>
      </c>
      <c r="S81" s="334" t="s">
        <v>123</v>
      </c>
      <c r="T81" s="14">
        <v>1</v>
      </c>
      <c r="U81" s="14">
        <v>4</v>
      </c>
      <c r="V81" s="254" t="s">
        <v>43</v>
      </c>
      <c r="W81" s="254"/>
      <c r="X81" s="362">
        <v>365040.25</v>
      </c>
      <c r="Y81" s="362">
        <v>125525.34</v>
      </c>
      <c r="Z81" s="151">
        <v>111257.23</v>
      </c>
      <c r="AA81" s="7"/>
      <c r="AB81" s="3"/>
    </row>
    <row r="82" spans="1:28" ht="29.25" customHeight="1">
      <c r="A82" s="22"/>
      <c r="B82" s="316"/>
      <c r="C82" s="317"/>
      <c r="D82" s="318"/>
      <c r="E82" s="320"/>
      <c r="F82" s="605" t="s">
        <v>119</v>
      </c>
      <c r="G82" s="606"/>
      <c r="H82" s="606"/>
      <c r="I82" s="606"/>
      <c r="J82" s="606"/>
      <c r="K82" s="606"/>
      <c r="L82" s="606"/>
      <c r="M82" s="606"/>
      <c r="N82" s="606"/>
      <c r="O82" s="224" t="s">
        <v>118</v>
      </c>
      <c r="P82" s="14" t="s">
        <v>113</v>
      </c>
      <c r="Q82" s="187" t="s">
        <v>5</v>
      </c>
      <c r="R82" s="14" t="s">
        <v>112</v>
      </c>
      <c r="S82" s="334" t="s">
        <v>3</v>
      </c>
      <c r="T82" s="14" t="s">
        <v>1</v>
      </c>
      <c r="U82" s="14" t="s">
        <v>1</v>
      </c>
      <c r="V82" s="254" t="s">
        <v>1</v>
      </c>
      <c r="W82" s="254"/>
      <c r="X82" s="360">
        <f t="shared" ref="X82:Z83" si="13">X83</f>
        <v>74400</v>
      </c>
      <c r="Y82" s="360">
        <f t="shared" si="13"/>
        <v>75100</v>
      </c>
      <c r="Z82" s="361">
        <f t="shared" si="13"/>
        <v>77900</v>
      </c>
      <c r="AA82" s="7"/>
      <c r="AB82" s="3"/>
    </row>
    <row r="83" spans="1:28" ht="29.25" customHeight="1">
      <c r="A83" s="22"/>
      <c r="B83" s="311"/>
      <c r="C83" s="312"/>
      <c r="D83" s="321"/>
      <c r="E83" s="322"/>
      <c r="F83" s="340"/>
      <c r="G83" s="601" t="s">
        <v>117</v>
      </c>
      <c r="H83" s="601"/>
      <c r="I83" s="601"/>
      <c r="J83" s="601"/>
      <c r="K83" s="601"/>
      <c r="L83" s="601"/>
      <c r="M83" s="601"/>
      <c r="N83" s="601"/>
      <c r="O83" s="224" t="s">
        <v>114</v>
      </c>
      <c r="P83" s="14" t="s">
        <v>113</v>
      </c>
      <c r="Q83" s="187" t="s">
        <v>5</v>
      </c>
      <c r="R83" s="14" t="s">
        <v>112</v>
      </c>
      <c r="S83" s="334" t="s">
        <v>111</v>
      </c>
      <c r="T83" s="14" t="s">
        <v>1</v>
      </c>
      <c r="U83" s="14" t="s">
        <v>1</v>
      </c>
      <c r="V83" s="254" t="s">
        <v>1</v>
      </c>
      <c r="W83" s="254"/>
      <c r="X83" s="360">
        <f t="shared" si="13"/>
        <v>74400</v>
      </c>
      <c r="Y83" s="360">
        <f t="shared" si="13"/>
        <v>75100</v>
      </c>
      <c r="Z83" s="361">
        <f t="shared" si="13"/>
        <v>77900</v>
      </c>
      <c r="AA83" s="7"/>
      <c r="AB83" s="3"/>
    </row>
    <row r="84" spans="1:28" ht="15" customHeight="1">
      <c r="A84" s="22"/>
      <c r="B84" s="602" t="s">
        <v>121</v>
      </c>
      <c r="C84" s="602"/>
      <c r="D84" s="602"/>
      <c r="E84" s="602"/>
      <c r="F84" s="602"/>
      <c r="G84" s="602"/>
      <c r="H84" s="602"/>
      <c r="I84" s="602"/>
      <c r="J84" s="602"/>
      <c r="K84" s="602"/>
      <c r="L84" s="602"/>
      <c r="M84" s="602"/>
      <c r="N84" s="602"/>
      <c r="O84" s="224" t="s">
        <v>114</v>
      </c>
      <c r="P84" s="14" t="s">
        <v>113</v>
      </c>
      <c r="Q84" s="187" t="s">
        <v>5</v>
      </c>
      <c r="R84" s="14" t="s">
        <v>112</v>
      </c>
      <c r="S84" s="334" t="s">
        <v>111</v>
      </c>
      <c r="T84" s="14">
        <v>2</v>
      </c>
      <c r="U84" s="14">
        <v>3</v>
      </c>
      <c r="V84" s="254" t="s">
        <v>1</v>
      </c>
      <c r="W84" s="254"/>
      <c r="X84" s="360">
        <f>X85+X86</f>
        <v>74400</v>
      </c>
      <c r="Y84" s="360">
        <f>Y85+Y86</f>
        <v>75100</v>
      </c>
      <c r="Z84" s="361">
        <f>Z85+Z86</f>
        <v>77900</v>
      </c>
      <c r="AA84" s="7"/>
      <c r="AB84" s="3"/>
    </row>
    <row r="85" spans="1:28" ht="29.25" customHeight="1">
      <c r="A85" s="22"/>
      <c r="B85" s="602" t="s">
        <v>116</v>
      </c>
      <c r="C85" s="602"/>
      <c r="D85" s="602"/>
      <c r="E85" s="602"/>
      <c r="F85" s="602"/>
      <c r="G85" s="602"/>
      <c r="H85" s="602"/>
      <c r="I85" s="602"/>
      <c r="J85" s="602"/>
      <c r="K85" s="602"/>
      <c r="L85" s="602"/>
      <c r="M85" s="602"/>
      <c r="N85" s="602"/>
      <c r="O85" s="224" t="s">
        <v>114</v>
      </c>
      <c r="P85" s="14" t="s">
        <v>113</v>
      </c>
      <c r="Q85" s="187" t="s">
        <v>5</v>
      </c>
      <c r="R85" s="14" t="s">
        <v>112</v>
      </c>
      <c r="S85" s="334" t="s">
        <v>111</v>
      </c>
      <c r="T85" s="14">
        <v>2</v>
      </c>
      <c r="U85" s="14">
        <v>3</v>
      </c>
      <c r="V85" s="254" t="s">
        <v>115</v>
      </c>
      <c r="W85" s="254"/>
      <c r="X85" s="362">
        <v>68000</v>
      </c>
      <c r="Y85" s="362">
        <v>68000</v>
      </c>
      <c r="Z85" s="151">
        <v>68000</v>
      </c>
      <c r="AA85" s="7"/>
      <c r="AB85" s="3"/>
    </row>
    <row r="86" spans="1:28" ht="29.25" customHeight="1">
      <c r="A86" s="22"/>
      <c r="B86" s="603" t="s">
        <v>48</v>
      </c>
      <c r="C86" s="603"/>
      <c r="D86" s="603"/>
      <c r="E86" s="603"/>
      <c r="F86" s="603"/>
      <c r="G86" s="603"/>
      <c r="H86" s="603"/>
      <c r="I86" s="603"/>
      <c r="J86" s="603"/>
      <c r="K86" s="603"/>
      <c r="L86" s="603"/>
      <c r="M86" s="603"/>
      <c r="N86" s="603"/>
      <c r="O86" s="224" t="s">
        <v>114</v>
      </c>
      <c r="P86" s="14" t="s">
        <v>113</v>
      </c>
      <c r="Q86" s="187" t="s">
        <v>5</v>
      </c>
      <c r="R86" s="14" t="s">
        <v>112</v>
      </c>
      <c r="S86" s="334" t="s">
        <v>111</v>
      </c>
      <c r="T86" s="14">
        <v>2</v>
      </c>
      <c r="U86" s="14">
        <v>3</v>
      </c>
      <c r="V86" s="254" t="s">
        <v>43</v>
      </c>
      <c r="W86" s="254"/>
      <c r="X86" s="362">
        <v>6400</v>
      </c>
      <c r="Y86" s="362">
        <v>7100</v>
      </c>
      <c r="Z86" s="151">
        <v>9900</v>
      </c>
      <c r="AA86" s="7"/>
      <c r="AB86" s="3"/>
    </row>
    <row r="87" spans="1:28" ht="15" customHeight="1" thickBot="1">
      <c r="A87" s="22"/>
      <c r="B87" s="342"/>
      <c r="C87" s="343"/>
      <c r="D87" s="604" t="s">
        <v>2</v>
      </c>
      <c r="E87" s="604"/>
      <c r="F87" s="604"/>
      <c r="G87" s="604"/>
      <c r="H87" s="604"/>
      <c r="I87" s="604"/>
      <c r="J87" s="604"/>
      <c r="K87" s="604"/>
      <c r="L87" s="604"/>
      <c r="M87" s="604"/>
      <c r="N87" s="604"/>
      <c r="O87" s="344" t="s">
        <v>160</v>
      </c>
      <c r="P87" s="345" t="s">
        <v>161</v>
      </c>
      <c r="Q87" s="346" t="s">
        <v>5</v>
      </c>
      <c r="R87" s="345" t="s">
        <v>4</v>
      </c>
      <c r="S87" s="347" t="s">
        <v>3</v>
      </c>
      <c r="T87" s="345" t="s">
        <v>1</v>
      </c>
      <c r="U87" s="345" t="s">
        <v>1</v>
      </c>
      <c r="V87" s="348" t="s">
        <v>1</v>
      </c>
      <c r="W87" s="349"/>
      <c r="X87" s="365">
        <f>Ведом!X100</f>
        <v>0</v>
      </c>
      <c r="Y87" s="365">
        <f>Ведом!Y100</f>
        <v>74475.63962429919</v>
      </c>
      <c r="Z87" s="366">
        <f>Ведом!Z100</f>
        <v>146643.14922728602</v>
      </c>
      <c r="AA87" s="7"/>
      <c r="AB87" s="3"/>
    </row>
    <row r="88" spans="1:28" ht="0.75" customHeight="1" thickBot="1">
      <c r="A88" s="6"/>
      <c r="B88" s="323"/>
      <c r="C88" s="323"/>
      <c r="D88" s="323"/>
      <c r="E88" s="323"/>
      <c r="F88" s="323"/>
      <c r="G88" s="323"/>
      <c r="H88" s="323"/>
      <c r="I88" s="323"/>
      <c r="J88" s="323"/>
      <c r="K88" s="324"/>
      <c r="L88" s="323"/>
      <c r="M88" s="325"/>
      <c r="N88" s="326"/>
      <c r="O88" s="327" t="s">
        <v>152</v>
      </c>
      <c r="P88" s="328" t="s">
        <v>1</v>
      </c>
      <c r="Q88" s="328" t="s">
        <v>1</v>
      </c>
      <c r="R88" s="328" t="s">
        <v>1</v>
      </c>
      <c r="S88" s="328" t="s">
        <v>1</v>
      </c>
      <c r="T88" s="329">
        <v>0</v>
      </c>
      <c r="U88" s="330">
        <v>0</v>
      </c>
      <c r="V88" s="326" t="s">
        <v>162</v>
      </c>
      <c r="W88" s="330"/>
      <c r="X88" s="156"/>
      <c r="Y88" s="367"/>
      <c r="Z88" s="368"/>
      <c r="AA88" s="331"/>
      <c r="AB88" s="3"/>
    </row>
    <row r="89" spans="1:28" ht="26.25" customHeight="1" thickBot="1">
      <c r="A89" s="4"/>
      <c r="B89" s="193"/>
      <c r="C89" s="193"/>
      <c r="D89" s="193"/>
      <c r="E89" s="193"/>
      <c r="F89" s="193"/>
      <c r="G89" s="193"/>
      <c r="H89" s="193"/>
      <c r="I89" s="193"/>
      <c r="J89" s="193"/>
      <c r="K89" s="193"/>
      <c r="L89" s="194"/>
      <c r="M89" s="350" t="s">
        <v>0</v>
      </c>
      <c r="N89" s="290"/>
      <c r="O89" s="290"/>
      <c r="P89" s="290"/>
      <c r="Q89" s="290"/>
      <c r="R89" s="290"/>
      <c r="S89" s="290"/>
      <c r="T89" s="290"/>
      <c r="U89" s="290"/>
      <c r="V89" s="290"/>
      <c r="W89" s="351"/>
      <c r="X89" s="369">
        <f>X87+X76+X37+X26+X17</f>
        <v>3549916</v>
      </c>
      <c r="Y89" s="369">
        <f>Y87+Y76+Y37+Y26+Y17</f>
        <v>3066620.9996242989</v>
      </c>
      <c r="Z89" s="370">
        <f>Z87+Z76+Z37+Z26+Z17</f>
        <v>3023261.9992272859</v>
      </c>
      <c r="AA89" s="3"/>
      <c r="AB89" s="2"/>
    </row>
    <row r="90" spans="1:28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3"/>
      <c r="Q90" s="3"/>
      <c r="R90" s="3"/>
      <c r="S90" s="3"/>
      <c r="T90" s="3"/>
      <c r="U90" s="3"/>
      <c r="V90" s="3"/>
      <c r="W90" s="3"/>
      <c r="X90" s="2"/>
      <c r="Y90" s="4"/>
      <c r="Z90" s="3"/>
      <c r="AA90" s="3"/>
      <c r="AB90" s="2"/>
    </row>
  </sheetData>
  <autoFilter ref="M16:Z86">
    <filterColumn colId="3" showButton="0"/>
    <filterColumn colId="4" showButton="0"/>
    <filterColumn colId="5" showButton="0"/>
  </autoFilter>
  <mergeCells count="71">
    <mergeCell ref="B22:N22"/>
    <mergeCell ref="P15:S15"/>
    <mergeCell ref="P16:S16"/>
    <mergeCell ref="D17:N17"/>
    <mergeCell ref="G18:N18"/>
    <mergeCell ref="B19:N19"/>
    <mergeCell ref="G34:N34"/>
    <mergeCell ref="G23:N23"/>
    <mergeCell ref="B24:N24"/>
    <mergeCell ref="B25:N25"/>
    <mergeCell ref="D26:N26"/>
    <mergeCell ref="E27:N27"/>
    <mergeCell ref="F28:N28"/>
    <mergeCell ref="G29:N29"/>
    <mergeCell ref="B30:N30"/>
    <mergeCell ref="B31:N31"/>
    <mergeCell ref="E32:N32"/>
    <mergeCell ref="F33:N33"/>
    <mergeCell ref="B46:N46"/>
    <mergeCell ref="B35:N35"/>
    <mergeCell ref="B36:N36"/>
    <mergeCell ref="D37:N37"/>
    <mergeCell ref="E38:N38"/>
    <mergeCell ref="F39:N39"/>
    <mergeCell ref="G40:N40"/>
    <mergeCell ref="B41:N41"/>
    <mergeCell ref="B42:N42"/>
    <mergeCell ref="F43:N43"/>
    <mergeCell ref="G44:N44"/>
    <mergeCell ref="B45:N45"/>
    <mergeCell ref="F58:N58"/>
    <mergeCell ref="E47:N47"/>
    <mergeCell ref="F48:N48"/>
    <mergeCell ref="G49:N49"/>
    <mergeCell ref="B50:N50"/>
    <mergeCell ref="B51:N51"/>
    <mergeCell ref="E52:N52"/>
    <mergeCell ref="F53:N53"/>
    <mergeCell ref="G54:N54"/>
    <mergeCell ref="B55:N55"/>
    <mergeCell ref="B56:N56"/>
    <mergeCell ref="E57:N57"/>
    <mergeCell ref="B70:N70"/>
    <mergeCell ref="G59:N59"/>
    <mergeCell ref="B60:N60"/>
    <mergeCell ref="B61:N61"/>
    <mergeCell ref="E62:N62"/>
    <mergeCell ref="F63:N63"/>
    <mergeCell ref="G64:N64"/>
    <mergeCell ref="B65:N65"/>
    <mergeCell ref="B66:N66"/>
    <mergeCell ref="F67:N67"/>
    <mergeCell ref="G68:N68"/>
    <mergeCell ref="B69:N69"/>
    <mergeCell ref="F82:N82"/>
    <mergeCell ref="E71:N71"/>
    <mergeCell ref="F72:N72"/>
    <mergeCell ref="G73:N73"/>
    <mergeCell ref="B74:N74"/>
    <mergeCell ref="B75:N75"/>
    <mergeCell ref="D76:N76"/>
    <mergeCell ref="F77:N77"/>
    <mergeCell ref="G78:N78"/>
    <mergeCell ref="B79:N79"/>
    <mergeCell ref="B80:N80"/>
    <mergeCell ref="B81:N81"/>
    <mergeCell ref="G83:N83"/>
    <mergeCell ref="B84:N84"/>
    <mergeCell ref="B85:N85"/>
    <mergeCell ref="B86:N86"/>
    <mergeCell ref="D87:N87"/>
  </mergeCells>
  <pageMargins left="1.1811023622047245" right="0.39370078740157483" top="0.78740157480314965" bottom="0.59055118110236227" header="0.31496062992125984" footer="0.31496062992125984"/>
  <pageSetup paperSize="9" scale="80" fitToHeight="0" orientation="landscape" verticalDpi="0" r:id="rId1"/>
  <headerFooter alignWithMargins="0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16"/>
  <sheetViews>
    <sheetView view="pageBreakPreview" zoomScaleSheetLayoutView="100" workbookViewId="0">
      <selection activeCell="B4" sqref="B4:D4"/>
    </sheetView>
  </sheetViews>
  <sheetFormatPr defaultRowHeight="12.75"/>
  <cols>
    <col min="1" max="1" width="55.140625" style="408" customWidth="1"/>
    <col min="2" max="4" width="10.5703125" style="408" customWidth="1"/>
    <col min="5" max="256" width="9.140625" style="408"/>
    <col min="257" max="257" width="64.7109375" style="408" bestFit="1" customWidth="1"/>
    <col min="258" max="260" width="10.5703125" style="408" customWidth="1"/>
    <col min="261" max="512" width="9.140625" style="408"/>
    <col min="513" max="513" width="64.7109375" style="408" bestFit="1" customWidth="1"/>
    <col min="514" max="516" width="10.5703125" style="408" customWidth="1"/>
    <col min="517" max="768" width="9.140625" style="408"/>
    <col min="769" max="769" width="64.7109375" style="408" bestFit="1" customWidth="1"/>
    <col min="770" max="772" width="10.5703125" style="408" customWidth="1"/>
    <col min="773" max="1024" width="9.140625" style="408"/>
    <col min="1025" max="1025" width="64.7109375" style="408" bestFit="1" customWidth="1"/>
    <col min="1026" max="1028" width="10.5703125" style="408" customWidth="1"/>
    <col min="1029" max="1280" width="9.140625" style="408"/>
    <col min="1281" max="1281" width="64.7109375" style="408" bestFit="1" customWidth="1"/>
    <col min="1282" max="1284" width="10.5703125" style="408" customWidth="1"/>
    <col min="1285" max="1536" width="9.140625" style="408"/>
    <col min="1537" max="1537" width="64.7109375" style="408" bestFit="1" customWidth="1"/>
    <col min="1538" max="1540" width="10.5703125" style="408" customWidth="1"/>
    <col min="1541" max="1792" width="9.140625" style="408"/>
    <col min="1793" max="1793" width="64.7109375" style="408" bestFit="1" customWidth="1"/>
    <col min="1794" max="1796" width="10.5703125" style="408" customWidth="1"/>
    <col min="1797" max="2048" width="9.140625" style="408"/>
    <col min="2049" max="2049" width="64.7109375" style="408" bestFit="1" customWidth="1"/>
    <col min="2050" max="2052" width="10.5703125" style="408" customWidth="1"/>
    <col min="2053" max="2304" width="9.140625" style="408"/>
    <col min="2305" max="2305" width="64.7109375" style="408" bestFit="1" customWidth="1"/>
    <col min="2306" max="2308" width="10.5703125" style="408" customWidth="1"/>
    <col min="2309" max="2560" width="9.140625" style="408"/>
    <col min="2561" max="2561" width="64.7109375" style="408" bestFit="1" customWidth="1"/>
    <col min="2562" max="2564" width="10.5703125" style="408" customWidth="1"/>
    <col min="2565" max="2816" width="9.140625" style="408"/>
    <col min="2817" max="2817" width="64.7109375" style="408" bestFit="1" customWidth="1"/>
    <col min="2818" max="2820" width="10.5703125" style="408" customWidth="1"/>
    <col min="2821" max="3072" width="9.140625" style="408"/>
    <col min="3073" max="3073" width="64.7109375" style="408" bestFit="1" customWidth="1"/>
    <col min="3074" max="3076" width="10.5703125" style="408" customWidth="1"/>
    <col min="3077" max="3328" width="9.140625" style="408"/>
    <col min="3329" max="3329" width="64.7109375" style="408" bestFit="1" customWidth="1"/>
    <col min="3330" max="3332" width="10.5703125" style="408" customWidth="1"/>
    <col min="3333" max="3584" width="9.140625" style="408"/>
    <col min="3585" max="3585" width="64.7109375" style="408" bestFit="1" customWidth="1"/>
    <col min="3586" max="3588" width="10.5703125" style="408" customWidth="1"/>
    <col min="3589" max="3840" width="9.140625" style="408"/>
    <col min="3841" max="3841" width="64.7109375" style="408" bestFit="1" customWidth="1"/>
    <col min="3842" max="3844" width="10.5703125" style="408" customWidth="1"/>
    <col min="3845" max="4096" width="9.140625" style="408"/>
    <col min="4097" max="4097" width="64.7109375" style="408" bestFit="1" customWidth="1"/>
    <col min="4098" max="4100" width="10.5703125" style="408" customWidth="1"/>
    <col min="4101" max="4352" width="9.140625" style="408"/>
    <col min="4353" max="4353" width="64.7109375" style="408" bestFit="1" customWidth="1"/>
    <col min="4354" max="4356" width="10.5703125" style="408" customWidth="1"/>
    <col min="4357" max="4608" width="9.140625" style="408"/>
    <col min="4609" max="4609" width="64.7109375" style="408" bestFit="1" customWidth="1"/>
    <col min="4610" max="4612" width="10.5703125" style="408" customWidth="1"/>
    <col min="4613" max="4864" width="9.140625" style="408"/>
    <col min="4865" max="4865" width="64.7109375" style="408" bestFit="1" customWidth="1"/>
    <col min="4866" max="4868" width="10.5703125" style="408" customWidth="1"/>
    <col min="4869" max="5120" width="9.140625" style="408"/>
    <col min="5121" max="5121" width="64.7109375" style="408" bestFit="1" customWidth="1"/>
    <col min="5122" max="5124" width="10.5703125" style="408" customWidth="1"/>
    <col min="5125" max="5376" width="9.140625" style="408"/>
    <col min="5377" max="5377" width="64.7109375" style="408" bestFit="1" customWidth="1"/>
    <col min="5378" max="5380" width="10.5703125" style="408" customWidth="1"/>
    <col min="5381" max="5632" width="9.140625" style="408"/>
    <col min="5633" max="5633" width="64.7109375" style="408" bestFit="1" customWidth="1"/>
    <col min="5634" max="5636" width="10.5703125" style="408" customWidth="1"/>
    <col min="5637" max="5888" width="9.140625" style="408"/>
    <col min="5889" max="5889" width="64.7109375" style="408" bestFit="1" customWidth="1"/>
    <col min="5890" max="5892" width="10.5703125" style="408" customWidth="1"/>
    <col min="5893" max="6144" width="9.140625" style="408"/>
    <col min="6145" max="6145" width="64.7109375" style="408" bestFit="1" customWidth="1"/>
    <col min="6146" max="6148" width="10.5703125" style="408" customWidth="1"/>
    <col min="6149" max="6400" width="9.140625" style="408"/>
    <col min="6401" max="6401" width="64.7109375" style="408" bestFit="1" customWidth="1"/>
    <col min="6402" max="6404" width="10.5703125" style="408" customWidth="1"/>
    <col min="6405" max="6656" width="9.140625" style="408"/>
    <col min="6657" max="6657" width="64.7109375" style="408" bestFit="1" customWidth="1"/>
    <col min="6658" max="6660" width="10.5703125" style="408" customWidth="1"/>
    <col min="6661" max="6912" width="9.140625" style="408"/>
    <col min="6913" max="6913" width="64.7109375" style="408" bestFit="1" customWidth="1"/>
    <col min="6914" max="6916" width="10.5703125" style="408" customWidth="1"/>
    <col min="6917" max="7168" width="9.140625" style="408"/>
    <col min="7169" max="7169" width="64.7109375" style="408" bestFit="1" customWidth="1"/>
    <col min="7170" max="7172" width="10.5703125" style="408" customWidth="1"/>
    <col min="7173" max="7424" width="9.140625" style="408"/>
    <col min="7425" max="7425" width="64.7109375" style="408" bestFit="1" customWidth="1"/>
    <col min="7426" max="7428" width="10.5703125" style="408" customWidth="1"/>
    <col min="7429" max="7680" width="9.140625" style="408"/>
    <col min="7681" max="7681" width="64.7109375" style="408" bestFit="1" customWidth="1"/>
    <col min="7682" max="7684" width="10.5703125" style="408" customWidth="1"/>
    <col min="7685" max="7936" width="9.140625" style="408"/>
    <col min="7937" max="7937" width="64.7109375" style="408" bestFit="1" customWidth="1"/>
    <col min="7938" max="7940" width="10.5703125" style="408" customWidth="1"/>
    <col min="7941" max="8192" width="9.140625" style="408"/>
    <col min="8193" max="8193" width="64.7109375" style="408" bestFit="1" customWidth="1"/>
    <col min="8194" max="8196" width="10.5703125" style="408" customWidth="1"/>
    <col min="8197" max="8448" width="9.140625" style="408"/>
    <col min="8449" max="8449" width="64.7109375" style="408" bestFit="1" customWidth="1"/>
    <col min="8450" max="8452" width="10.5703125" style="408" customWidth="1"/>
    <col min="8453" max="8704" width="9.140625" style="408"/>
    <col min="8705" max="8705" width="64.7109375" style="408" bestFit="1" customWidth="1"/>
    <col min="8706" max="8708" width="10.5703125" style="408" customWidth="1"/>
    <col min="8709" max="8960" width="9.140625" style="408"/>
    <col min="8961" max="8961" width="64.7109375" style="408" bestFit="1" customWidth="1"/>
    <col min="8962" max="8964" width="10.5703125" style="408" customWidth="1"/>
    <col min="8965" max="9216" width="9.140625" style="408"/>
    <col min="9217" max="9217" width="64.7109375" style="408" bestFit="1" customWidth="1"/>
    <col min="9218" max="9220" width="10.5703125" style="408" customWidth="1"/>
    <col min="9221" max="9472" width="9.140625" style="408"/>
    <col min="9473" max="9473" width="64.7109375" style="408" bestFit="1" customWidth="1"/>
    <col min="9474" max="9476" width="10.5703125" style="408" customWidth="1"/>
    <col min="9477" max="9728" width="9.140625" style="408"/>
    <col min="9729" max="9729" width="64.7109375" style="408" bestFit="1" customWidth="1"/>
    <col min="9730" max="9732" width="10.5703125" style="408" customWidth="1"/>
    <col min="9733" max="9984" width="9.140625" style="408"/>
    <col min="9985" max="9985" width="64.7109375" style="408" bestFit="1" customWidth="1"/>
    <col min="9986" max="9988" width="10.5703125" style="408" customWidth="1"/>
    <col min="9989" max="10240" width="9.140625" style="408"/>
    <col min="10241" max="10241" width="64.7109375" style="408" bestFit="1" customWidth="1"/>
    <col min="10242" max="10244" width="10.5703125" style="408" customWidth="1"/>
    <col min="10245" max="10496" width="9.140625" style="408"/>
    <col min="10497" max="10497" width="64.7109375" style="408" bestFit="1" customWidth="1"/>
    <col min="10498" max="10500" width="10.5703125" style="408" customWidth="1"/>
    <col min="10501" max="10752" width="9.140625" style="408"/>
    <col min="10753" max="10753" width="64.7109375" style="408" bestFit="1" customWidth="1"/>
    <col min="10754" max="10756" width="10.5703125" style="408" customWidth="1"/>
    <col min="10757" max="11008" width="9.140625" style="408"/>
    <col min="11009" max="11009" width="64.7109375" style="408" bestFit="1" customWidth="1"/>
    <col min="11010" max="11012" width="10.5703125" style="408" customWidth="1"/>
    <col min="11013" max="11264" width="9.140625" style="408"/>
    <col min="11265" max="11265" width="64.7109375" style="408" bestFit="1" customWidth="1"/>
    <col min="11266" max="11268" width="10.5703125" style="408" customWidth="1"/>
    <col min="11269" max="11520" width="9.140625" style="408"/>
    <col min="11521" max="11521" width="64.7109375" style="408" bestFit="1" customWidth="1"/>
    <col min="11522" max="11524" width="10.5703125" style="408" customWidth="1"/>
    <col min="11525" max="11776" width="9.140625" style="408"/>
    <col min="11777" max="11777" width="64.7109375" style="408" bestFit="1" customWidth="1"/>
    <col min="11778" max="11780" width="10.5703125" style="408" customWidth="1"/>
    <col min="11781" max="12032" width="9.140625" style="408"/>
    <col min="12033" max="12033" width="64.7109375" style="408" bestFit="1" customWidth="1"/>
    <col min="12034" max="12036" width="10.5703125" style="408" customWidth="1"/>
    <col min="12037" max="12288" width="9.140625" style="408"/>
    <col min="12289" max="12289" width="64.7109375" style="408" bestFit="1" customWidth="1"/>
    <col min="12290" max="12292" width="10.5703125" style="408" customWidth="1"/>
    <col min="12293" max="12544" width="9.140625" style="408"/>
    <col min="12545" max="12545" width="64.7109375" style="408" bestFit="1" customWidth="1"/>
    <col min="12546" max="12548" width="10.5703125" style="408" customWidth="1"/>
    <col min="12549" max="12800" width="9.140625" style="408"/>
    <col min="12801" max="12801" width="64.7109375" style="408" bestFit="1" customWidth="1"/>
    <col min="12802" max="12804" width="10.5703125" style="408" customWidth="1"/>
    <col min="12805" max="13056" width="9.140625" style="408"/>
    <col min="13057" max="13057" width="64.7109375" style="408" bestFit="1" customWidth="1"/>
    <col min="13058" max="13060" width="10.5703125" style="408" customWidth="1"/>
    <col min="13061" max="13312" width="9.140625" style="408"/>
    <col min="13313" max="13313" width="64.7109375" style="408" bestFit="1" customWidth="1"/>
    <col min="13314" max="13316" width="10.5703125" style="408" customWidth="1"/>
    <col min="13317" max="13568" width="9.140625" style="408"/>
    <col min="13569" max="13569" width="64.7109375" style="408" bestFit="1" customWidth="1"/>
    <col min="13570" max="13572" width="10.5703125" style="408" customWidth="1"/>
    <col min="13573" max="13824" width="9.140625" style="408"/>
    <col min="13825" max="13825" width="64.7109375" style="408" bestFit="1" customWidth="1"/>
    <col min="13826" max="13828" width="10.5703125" style="408" customWidth="1"/>
    <col min="13829" max="14080" width="9.140625" style="408"/>
    <col min="14081" max="14081" width="64.7109375" style="408" bestFit="1" customWidth="1"/>
    <col min="14082" max="14084" width="10.5703125" style="408" customWidth="1"/>
    <col min="14085" max="14336" width="9.140625" style="408"/>
    <col min="14337" max="14337" width="64.7109375" style="408" bestFit="1" customWidth="1"/>
    <col min="14338" max="14340" width="10.5703125" style="408" customWidth="1"/>
    <col min="14341" max="14592" width="9.140625" style="408"/>
    <col min="14593" max="14593" width="64.7109375" style="408" bestFit="1" customWidth="1"/>
    <col min="14594" max="14596" width="10.5703125" style="408" customWidth="1"/>
    <col min="14597" max="14848" width="9.140625" style="408"/>
    <col min="14849" max="14849" width="64.7109375" style="408" bestFit="1" customWidth="1"/>
    <col min="14850" max="14852" width="10.5703125" style="408" customWidth="1"/>
    <col min="14853" max="15104" width="9.140625" style="408"/>
    <col min="15105" max="15105" width="64.7109375" style="408" bestFit="1" customWidth="1"/>
    <col min="15106" max="15108" width="10.5703125" style="408" customWidth="1"/>
    <col min="15109" max="15360" width="9.140625" style="408"/>
    <col min="15361" max="15361" width="64.7109375" style="408" bestFit="1" customWidth="1"/>
    <col min="15362" max="15364" width="10.5703125" style="408" customWidth="1"/>
    <col min="15365" max="15616" width="9.140625" style="408"/>
    <col min="15617" max="15617" width="64.7109375" style="408" bestFit="1" customWidth="1"/>
    <col min="15618" max="15620" width="10.5703125" style="408" customWidth="1"/>
    <col min="15621" max="15872" width="9.140625" style="408"/>
    <col min="15873" max="15873" width="64.7109375" style="408" bestFit="1" customWidth="1"/>
    <col min="15874" max="15876" width="10.5703125" style="408" customWidth="1"/>
    <col min="15877" max="16128" width="9.140625" style="408"/>
    <col min="16129" max="16129" width="64.7109375" style="408" bestFit="1" customWidth="1"/>
    <col min="16130" max="16132" width="10.5703125" style="408" customWidth="1"/>
    <col min="16133" max="16384" width="9.140625" style="408"/>
  </cols>
  <sheetData>
    <row r="1" spans="1:7">
      <c r="B1" s="619" t="s">
        <v>600</v>
      </c>
      <c r="C1" s="619"/>
      <c r="D1" s="619"/>
    </row>
    <row r="2" spans="1:7">
      <c r="B2" s="619" t="s">
        <v>147</v>
      </c>
      <c r="C2" s="619"/>
      <c r="D2" s="619"/>
    </row>
    <row r="3" spans="1:7" ht="12.75" customHeight="1">
      <c r="B3" s="620" t="s">
        <v>539</v>
      </c>
      <c r="C3" s="620"/>
      <c r="D3" s="620"/>
    </row>
    <row r="4" spans="1:7">
      <c r="B4" s="619" t="s">
        <v>634</v>
      </c>
      <c r="C4" s="619"/>
      <c r="D4" s="619"/>
    </row>
    <row r="5" spans="1:7">
      <c r="B5" s="409"/>
      <c r="C5" s="409"/>
      <c r="D5" s="409"/>
    </row>
    <row r="6" spans="1:7" ht="57" customHeight="1">
      <c r="A6" s="542" t="s">
        <v>613</v>
      </c>
      <c r="B6" s="542"/>
      <c r="C6" s="542"/>
      <c r="D6" s="542"/>
      <c r="G6" s="408" t="s">
        <v>221</v>
      </c>
    </row>
    <row r="7" spans="1:7" ht="15.75">
      <c r="A7" s="410"/>
    </row>
    <row r="8" spans="1:7" ht="81" customHeight="1">
      <c r="A8" s="621" t="s">
        <v>614</v>
      </c>
      <c r="B8" s="621"/>
      <c r="C8" s="621"/>
      <c r="D8" s="621"/>
    </row>
    <row r="9" spans="1:7" ht="15.75">
      <c r="C9" s="617" t="s">
        <v>144</v>
      </c>
      <c r="D9" s="617"/>
    </row>
    <row r="10" spans="1:7" ht="15.75">
      <c r="A10" s="618" t="s">
        <v>223</v>
      </c>
      <c r="B10" s="618" t="s">
        <v>224</v>
      </c>
      <c r="C10" s="618"/>
      <c r="D10" s="618"/>
    </row>
    <row r="11" spans="1:7" ht="15.75">
      <c r="A11" s="618"/>
      <c r="B11" s="519" t="s">
        <v>135</v>
      </c>
      <c r="C11" s="519" t="s">
        <v>148</v>
      </c>
      <c r="D11" s="519" t="s">
        <v>606</v>
      </c>
    </row>
    <row r="12" spans="1:7" ht="31.5">
      <c r="A12" s="417" t="s">
        <v>225</v>
      </c>
      <c r="B12" s="420"/>
      <c r="C12" s="420"/>
      <c r="D12" s="420"/>
    </row>
    <row r="13" spans="1:7" ht="31.5">
      <c r="A13" s="421" t="s">
        <v>226</v>
      </c>
      <c r="B13" s="422">
        <v>0</v>
      </c>
      <c r="C13" s="422">
        <v>0</v>
      </c>
      <c r="D13" s="422">
        <v>0</v>
      </c>
    </row>
    <row r="14" spans="1:7" ht="31.5">
      <c r="A14" s="417" t="s">
        <v>227</v>
      </c>
      <c r="B14" s="420">
        <v>0</v>
      </c>
      <c r="C14" s="420">
        <v>0</v>
      </c>
      <c r="D14" s="420">
        <v>0</v>
      </c>
    </row>
    <row r="15" spans="1:7" ht="31.5">
      <c r="A15" s="417" t="s">
        <v>228</v>
      </c>
      <c r="B15" s="420">
        <v>0</v>
      </c>
      <c r="C15" s="420">
        <v>0</v>
      </c>
      <c r="D15" s="420">
        <v>0</v>
      </c>
    </row>
    <row r="16" spans="1:7" ht="31.5">
      <c r="A16" s="421" t="s">
        <v>229</v>
      </c>
      <c r="B16" s="422">
        <v>0</v>
      </c>
      <c r="C16" s="422">
        <v>0</v>
      </c>
      <c r="D16" s="422">
        <v>0</v>
      </c>
    </row>
  </sheetData>
  <mergeCells count="9">
    <mergeCell ref="C9:D9"/>
    <mergeCell ref="A10:A11"/>
    <mergeCell ref="B10:D10"/>
    <mergeCell ref="B1:D1"/>
    <mergeCell ref="B2:D2"/>
    <mergeCell ref="B3:D3"/>
    <mergeCell ref="B4:D4"/>
    <mergeCell ref="A6:D6"/>
    <mergeCell ref="A8:D8"/>
  </mergeCells>
  <pageMargins left="0.59055118110236227" right="0.15748031496062992" top="0.23622047244094491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нарматив дох</vt:lpstr>
      <vt:lpstr>коды адм</vt:lpstr>
      <vt:lpstr>доходы</vt:lpstr>
      <vt:lpstr>источники</vt:lpstr>
      <vt:lpstr>Ведом</vt:lpstr>
      <vt:lpstr>Функц</vt:lpstr>
      <vt:lpstr>РзПр</vt:lpstr>
      <vt:lpstr>КЦСР</vt:lpstr>
      <vt:lpstr>прогр замств</vt:lpstr>
      <vt:lpstr>муниц гарант</vt:lpstr>
      <vt:lpstr>Функц!Заголовки_для_печати</vt:lpstr>
      <vt:lpstr>доходы!Область_печати</vt:lpstr>
      <vt:lpstr>'муниц гарант'!Область_печати</vt:lpstr>
      <vt:lpstr>'нарматив дох'!Область_печати</vt:lpstr>
      <vt:lpstr>'прогр замств'!Область_печати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2018-01-09T12:02:28Z</cp:lastPrinted>
  <dcterms:created xsi:type="dcterms:W3CDTF">2016-11-23T13:37:33Z</dcterms:created>
  <dcterms:modified xsi:type="dcterms:W3CDTF">2018-01-18T05:24:14Z</dcterms:modified>
</cp:coreProperties>
</file>