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9320" windowHeight="11640" firstSheet="1" activeTab="9"/>
  </bookViews>
  <sheets>
    <sheet name="нарматив дох" sheetId="12" r:id="rId1"/>
    <sheet name="коды адм" sheetId="11" r:id="rId2"/>
    <sheet name="доходы" sheetId="10" r:id="rId3"/>
    <sheet name="источники" sheetId="7" r:id="rId4"/>
    <sheet name="Ведом" sheetId="2" r:id="rId5"/>
    <sheet name="Функц" sheetId="3" r:id="rId6"/>
    <sheet name="РзПр" sheetId="4" r:id="rId7"/>
    <sheet name="КЦСР" sheetId="6" r:id="rId8"/>
    <sheet name="прогр замств" sheetId="8" r:id="rId9"/>
    <sheet name="муниц гарант" sheetId="9" r:id="rId10"/>
  </sheets>
  <externalReferences>
    <externalReference r:id="rId11"/>
  </externalReferences>
  <definedNames>
    <definedName name="__bookmark_1" localSheetId="2">[1]Доходы_НОВ!#REF!</definedName>
    <definedName name="__bookmark_1" localSheetId="1">[1]Доходы_НОВ!#REF!</definedName>
    <definedName name="__bookmark_1" localSheetId="0">[1]Доходы_НОВ!#REF!</definedName>
    <definedName name="__bookmark_1">[1]Доходы_НОВ!#REF!</definedName>
    <definedName name="__bookmark_3" localSheetId="2">#REF!</definedName>
    <definedName name="__bookmark_3" localSheetId="1">#REF!</definedName>
    <definedName name="__bookmark_3" localSheetId="0">#REF!</definedName>
    <definedName name="__bookmark_3">#REF!</definedName>
    <definedName name="__bookmark_4" localSheetId="2">#REF!</definedName>
    <definedName name="__bookmark_4" localSheetId="1">#REF!</definedName>
    <definedName name="__bookmark_4" localSheetId="0">#REF!</definedName>
    <definedName name="__bookmark_4">#REF!</definedName>
    <definedName name="__bookmark_5" localSheetId="2">#REF!</definedName>
    <definedName name="__bookmark_5" localSheetId="1">#REF!</definedName>
    <definedName name="__bookmark_5" localSheetId="0">#REF!</definedName>
    <definedName name="__bookmark_5">#REF!</definedName>
    <definedName name="_xlnm._FilterDatabase" localSheetId="4" hidden="1">Ведом!$M$14:$Z$119</definedName>
    <definedName name="_xlnm._FilterDatabase" localSheetId="7" hidden="1">КЦСР!$M$16:$Z$95</definedName>
    <definedName name="_xlnm._FilterDatabase" localSheetId="6" hidden="1">РзПр!$M$15:$Z$117</definedName>
    <definedName name="_xlnm._FilterDatabase" localSheetId="5" hidden="1">Функц!$N$15:$AA$37</definedName>
    <definedName name="_xlnm.Print_Titles" localSheetId="5">Функц!$14:$15</definedName>
    <definedName name="_xlnm.Print_Area" localSheetId="2">доходы!$B$1:$F$111</definedName>
    <definedName name="_xlnm.Print_Area" localSheetId="9">'муниц гарант'!$A$1:$K$22</definedName>
    <definedName name="_xlnm.Print_Area" localSheetId="0">'нарматив дох'!$A$1:$C$128</definedName>
    <definedName name="_xlnm.Print_Area" localSheetId="8">'прогр замств'!$A$1:$D$22</definedName>
    <definedName name="ттт" localSheetId="2">[1]Доходы_НОВ!#REF!</definedName>
    <definedName name="ттт" localSheetId="1">[1]Доходы_НОВ!#REF!</definedName>
    <definedName name="ттт" localSheetId="0">[1]Доходы_НОВ!#REF!</definedName>
    <definedName name="ттт">[1]Доходы_НОВ!#REF!</definedName>
  </definedNames>
  <calcPr calcId="125725"/>
</workbook>
</file>

<file path=xl/calcChain.xml><?xml version="1.0" encoding="utf-8"?>
<calcChain xmlns="http://schemas.openxmlformats.org/spreadsheetml/2006/main">
  <c r="Y25" i="2"/>
  <c r="F19" i="10"/>
  <c r="E19"/>
  <c r="X32" i="4" l="1"/>
  <c r="X31" s="1"/>
  <c r="Y16" i="3"/>
  <c r="X32" i="2"/>
  <c r="X33"/>
  <c r="X83" i="6"/>
  <c r="X86"/>
  <c r="X89"/>
  <c r="X88" s="1"/>
  <c r="Z83"/>
  <c r="Y83"/>
  <c r="Z79"/>
  <c r="Y79"/>
  <c r="X79"/>
  <c r="X25" i="4"/>
  <c r="X28"/>
  <c r="X25" i="2"/>
  <c r="X24" s="1"/>
  <c r="X23" s="1"/>
  <c r="X22" s="1"/>
  <c r="X16" s="1"/>
  <c r="Z28"/>
  <c r="Y28"/>
  <c r="X28"/>
  <c r="Z100"/>
  <c r="Z99" s="1"/>
  <c r="Z98" s="1"/>
  <c r="Y100"/>
  <c r="Y99" s="1"/>
  <c r="Y98" s="1"/>
  <c r="X65"/>
  <c r="E33" i="10"/>
  <c r="X54" i="2"/>
  <c r="X41"/>
  <c r="X39" s="1"/>
  <c r="F38" i="10"/>
  <c r="E38"/>
  <c r="D38"/>
  <c r="D87"/>
  <c r="AA21" i="3"/>
  <c r="Y24" i="2"/>
  <c r="Y23" s="1"/>
  <c r="Y22" s="1"/>
  <c r="X53"/>
  <c r="Y53"/>
  <c r="Z53"/>
  <c r="Z19" i="6"/>
  <c r="Y19"/>
  <c r="Y18" s="1"/>
  <c r="X19"/>
  <c r="Z25" i="4"/>
  <c r="Y25"/>
  <c r="AA16" i="3"/>
  <c r="Z16"/>
  <c r="Z25" i="2"/>
  <c r="Y90"/>
  <c r="Y89" s="1"/>
  <c r="Y23" i="3"/>
  <c r="F108" i="10"/>
  <c r="E108"/>
  <c r="D108"/>
  <c r="F98"/>
  <c r="E98"/>
  <c r="D98"/>
  <c r="F96"/>
  <c r="E96"/>
  <c r="E95" s="1"/>
  <c r="D96"/>
  <c r="D95"/>
  <c r="F93"/>
  <c r="E93"/>
  <c r="D93"/>
  <c r="F91"/>
  <c r="E91"/>
  <c r="D91"/>
  <c r="F87"/>
  <c r="E87"/>
  <c r="F84"/>
  <c r="F83" s="1"/>
  <c r="F82" s="1"/>
  <c r="E84"/>
  <c r="E83" s="1"/>
  <c r="E82" s="1"/>
  <c r="D84"/>
  <c r="D83" s="1"/>
  <c r="F78"/>
  <c r="F75" s="1"/>
  <c r="E78"/>
  <c r="D78"/>
  <c r="F76"/>
  <c r="E76"/>
  <c r="E75" s="1"/>
  <c r="D76"/>
  <c r="D75"/>
  <c r="F73"/>
  <c r="E73"/>
  <c r="E72" s="1"/>
  <c r="D73"/>
  <c r="F72"/>
  <c r="D72"/>
  <c r="F70"/>
  <c r="E70"/>
  <c r="E69" s="1"/>
  <c r="D70"/>
  <c r="F69"/>
  <c r="D69"/>
  <c r="F67"/>
  <c r="E67"/>
  <c r="D67"/>
  <c r="F66"/>
  <c r="E66"/>
  <c r="D66"/>
  <c r="F64"/>
  <c r="E64"/>
  <c r="E63" s="1"/>
  <c r="E62" s="1"/>
  <c r="D64"/>
  <c r="F63"/>
  <c r="D63"/>
  <c r="D62" s="1"/>
  <c r="F60"/>
  <c r="E60"/>
  <c r="D60"/>
  <c r="F58"/>
  <c r="E58"/>
  <c r="D58"/>
  <c r="D57" s="1"/>
  <c r="D56" s="1"/>
  <c r="F54"/>
  <c r="F53" s="1"/>
  <c r="E54"/>
  <c r="D54"/>
  <c r="E53"/>
  <c r="D53"/>
  <c r="F51"/>
  <c r="E51"/>
  <c r="D51"/>
  <c r="F49"/>
  <c r="E49"/>
  <c r="D49"/>
  <c r="F48"/>
  <c r="F47" s="1"/>
  <c r="E48"/>
  <c r="E47" s="1"/>
  <c r="F45"/>
  <c r="F44" s="1"/>
  <c r="F43" s="1"/>
  <c r="E45"/>
  <c r="D45"/>
  <c r="D44" s="1"/>
  <c r="D43" s="1"/>
  <c r="E44"/>
  <c r="E43"/>
  <c r="F41"/>
  <c r="F40" s="1"/>
  <c r="E41"/>
  <c r="E40" s="1"/>
  <c r="D41"/>
  <c r="D40" s="1"/>
  <c r="F36"/>
  <c r="E36"/>
  <c r="D36"/>
  <c r="F33"/>
  <c r="D33"/>
  <c r="F29"/>
  <c r="F28" s="1"/>
  <c r="E29"/>
  <c r="D29"/>
  <c r="E28"/>
  <c r="D28"/>
  <c r="F18"/>
  <c r="E18"/>
  <c r="D19"/>
  <c r="D18" s="1"/>
  <c r="F14"/>
  <c r="F13" s="1"/>
  <c r="E14"/>
  <c r="E13" s="1"/>
  <c r="D14"/>
  <c r="D13" s="1"/>
  <c r="C35" i="7"/>
  <c r="C31"/>
  <c r="E28"/>
  <c r="D28"/>
  <c r="C28"/>
  <c r="E26"/>
  <c r="D26"/>
  <c r="C26"/>
  <c r="E25"/>
  <c r="D25"/>
  <c r="C25"/>
  <c r="E23"/>
  <c r="D23"/>
  <c r="D20" s="1"/>
  <c r="C23"/>
  <c r="E21"/>
  <c r="E20" s="1"/>
  <c r="D21"/>
  <c r="C21"/>
  <c r="C20" s="1"/>
  <c r="C19"/>
  <c r="E17"/>
  <c r="D17"/>
  <c r="C17"/>
  <c r="E15"/>
  <c r="D15"/>
  <c r="C15"/>
  <c r="E14"/>
  <c r="D14"/>
  <c r="D13" s="1"/>
  <c r="C14"/>
  <c r="E13"/>
  <c r="Z93" i="6"/>
  <c r="Z92" s="1"/>
  <c r="Z91" s="1"/>
  <c r="Z78"/>
  <c r="Z75"/>
  <c r="Z74" s="1"/>
  <c r="Z73" s="1"/>
  <c r="Z72" s="1"/>
  <c r="Z70"/>
  <c r="Z69" s="1"/>
  <c r="Z68" s="1"/>
  <c r="Z66"/>
  <c r="Z65" s="1"/>
  <c r="Z64" s="1"/>
  <c r="Z61"/>
  <c r="Z60" s="1"/>
  <c r="Z59" s="1"/>
  <c r="Z58" s="1"/>
  <c r="Z56"/>
  <c r="Z55" s="1"/>
  <c r="Z54" s="1"/>
  <c r="Z53" s="1"/>
  <c r="Z51"/>
  <c r="Z50" s="1"/>
  <c r="Z49" s="1"/>
  <c r="Z48" s="1"/>
  <c r="Z46"/>
  <c r="Z45" s="1"/>
  <c r="Z44" s="1"/>
  <c r="Z42"/>
  <c r="Z41" s="1"/>
  <c r="Z36"/>
  <c r="Z35" s="1"/>
  <c r="Z34" s="1"/>
  <c r="Z33" s="1"/>
  <c r="Z31"/>
  <c r="Z30" s="1"/>
  <c r="Z29" s="1"/>
  <c r="Z28" s="1"/>
  <c r="Z25"/>
  <c r="Z24" s="1"/>
  <c r="Z18"/>
  <c r="Y93"/>
  <c r="Y92" s="1"/>
  <c r="Y91" s="1"/>
  <c r="Y78"/>
  <c r="Y75"/>
  <c r="Y74" s="1"/>
  <c r="Y73" s="1"/>
  <c r="Y72" s="1"/>
  <c r="Y70"/>
  <c r="Y69" s="1"/>
  <c r="Y68" s="1"/>
  <c r="Y66"/>
  <c r="Y65" s="1"/>
  <c r="Y64" s="1"/>
  <c r="Y61"/>
  <c r="Y60" s="1"/>
  <c r="Y59" s="1"/>
  <c r="Y58" s="1"/>
  <c r="Y56"/>
  <c r="Y55" s="1"/>
  <c r="Y54" s="1"/>
  <c r="Y53" s="1"/>
  <c r="Y51"/>
  <c r="Y50" s="1"/>
  <c r="Y49" s="1"/>
  <c r="Y48" s="1"/>
  <c r="Y46"/>
  <c r="Y45" s="1"/>
  <c r="Y44" s="1"/>
  <c r="Y42"/>
  <c r="Y41" s="1"/>
  <c r="Y36"/>
  <c r="Y35" s="1"/>
  <c r="Y34" s="1"/>
  <c r="Y33" s="1"/>
  <c r="Y31"/>
  <c r="Y30" s="1"/>
  <c r="Y29" s="1"/>
  <c r="Y28" s="1"/>
  <c r="Y25"/>
  <c r="Y24" s="1"/>
  <c r="X18"/>
  <c r="X17" s="1"/>
  <c r="X25"/>
  <c r="X24" s="1"/>
  <c r="X31"/>
  <c r="X30" s="1"/>
  <c r="X29" s="1"/>
  <c r="X28" s="1"/>
  <c r="X36"/>
  <c r="X35" s="1"/>
  <c r="X34" s="1"/>
  <c r="X33" s="1"/>
  <c r="X42"/>
  <c r="X41" s="1"/>
  <c r="X46"/>
  <c r="X45" s="1"/>
  <c r="X44" s="1"/>
  <c r="X51"/>
  <c r="X50" s="1"/>
  <c r="X49" s="1"/>
  <c r="X48" s="1"/>
  <c r="X56"/>
  <c r="X55" s="1"/>
  <c r="X54" s="1"/>
  <c r="X53" s="1"/>
  <c r="X61"/>
  <c r="X60" s="1"/>
  <c r="X59" s="1"/>
  <c r="X58" s="1"/>
  <c r="X66"/>
  <c r="X65" s="1"/>
  <c r="X64" s="1"/>
  <c r="X70"/>
  <c r="X69" s="1"/>
  <c r="X68" s="1"/>
  <c r="X75"/>
  <c r="X74" s="1"/>
  <c r="X73" s="1"/>
  <c r="X72" s="1"/>
  <c r="X78"/>
  <c r="X93"/>
  <c r="X92" s="1"/>
  <c r="X91" s="1"/>
  <c r="X96"/>
  <c r="X116" i="4"/>
  <c r="Z109"/>
  <c r="Z108" s="1"/>
  <c r="Z107" s="1"/>
  <c r="Z106" s="1"/>
  <c r="Z105" s="1"/>
  <c r="Z104" s="1"/>
  <c r="Z102"/>
  <c r="Z101" s="1"/>
  <c r="Z100" s="1"/>
  <c r="Z98"/>
  <c r="Z97" s="1"/>
  <c r="Z96" s="1"/>
  <c r="Z91"/>
  <c r="Z90" s="1"/>
  <c r="Z88"/>
  <c r="Z87" s="1"/>
  <c r="Z82"/>
  <c r="Z81" s="1"/>
  <c r="Z80" s="1"/>
  <c r="Z79" s="1"/>
  <c r="Z78" s="1"/>
  <c r="Z76"/>
  <c r="Z75" s="1"/>
  <c r="Z74" s="1"/>
  <c r="Z73" s="1"/>
  <c r="Z72" s="1"/>
  <c r="Z69"/>
  <c r="Z68" s="1"/>
  <c r="Z67" s="1"/>
  <c r="Z66" s="1"/>
  <c r="Z65" s="1"/>
  <c r="Z63"/>
  <c r="Z62" s="1"/>
  <c r="Z60"/>
  <c r="Z59" s="1"/>
  <c r="Z52"/>
  <c r="Z51" s="1"/>
  <c r="Z50" s="1"/>
  <c r="Z49" s="1"/>
  <c r="Z46"/>
  <c r="Z45" s="1"/>
  <c r="Z44" s="1"/>
  <c r="Z43" s="1"/>
  <c r="Z42" s="1"/>
  <c r="Z24"/>
  <c r="Z23" s="1"/>
  <c r="Z22" s="1"/>
  <c r="Z20"/>
  <c r="Z18" s="1"/>
  <c r="Z17" s="1"/>
  <c r="Y109"/>
  <c r="Y108" s="1"/>
  <c r="Y107" s="1"/>
  <c r="Y106" s="1"/>
  <c r="Y105" s="1"/>
  <c r="Y104" s="1"/>
  <c r="Y102"/>
  <c r="Y101" s="1"/>
  <c r="Y100" s="1"/>
  <c r="Y98"/>
  <c r="Y97" s="1"/>
  <c r="Y96" s="1"/>
  <c r="Y91"/>
  <c r="Y90" s="1"/>
  <c r="Y88"/>
  <c r="Y87" s="1"/>
  <c r="Y82"/>
  <c r="Y81" s="1"/>
  <c r="Y80" s="1"/>
  <c r="Y79" s="1"/>
  <c r="Y78" s="1"/>
  <c r="Y76"/>
  <c r="Y75" s="1"/>
  <c r="Y74" s="1"/>
  <c r="Y73" s="1"/>
  <c r="Y72" s="1"/>
  <c r="Y69"/>
  <c r="Y68" s="1"/>
  <c r="Y67" s="1"/>
  <c r="Y66" s="1"/>
  <c r="Y65" s="1"/>
  <c r="Y63"/>
  <c r="Y62" s="1"/>
  <c r="Y60"/>
  <c r="Y59" s="1"/>
  <c r="Y52"/>
  <c r="Y51" s="1"/>
  <c r="Y50" s="1"/>
  <c r="Y49" s="1"/>
  <c r="Y46"/>
  <c r="Y45" s="1"/>
  <c r="Y44" s="1"/>
  <c r="Y43" s="1"/>
  <c r="Y42" s="1"/>
  <c r="Y24"/>
  <c r="Y23" s="1"/>
  <c r="Y22" s="1"/>
  <c r="Y20"/>
  <c r="Y18" s="1"/>
  <c r="Y17" s="1"/>
  <c r="X20"/>
  <c r="X18" s="1"/>
  <c r="X17" s="1"/>
  <c r="X24"/>
  <c r="X23" s="1"/>
  <c r="X22" s="1"/>
  <c r="X46"/>
  <c r="X45" s="1"/>
  <c r="X44" s="1"/>
  <c r="X43" s="1"/>
  <c r="X42" s="1"/>
  <c r="X52"/>
  <c r="X51" s="1"/>
  <c r="X50" s="1"/>
  <c r="X49" s="1"/>
  <c r="X60"/>
  <c r="X59" s="1"/>
  <c r="X63"/>
  <c r="X62" s="1"/>
  <c r="X69"/>
  <c r="X68" s="1"/>
  <c r="X67" s="1"/>
  <c r="X66" s="1"/>
  <c r="X65" s="1"/>
  <c r="X76"/>
  <c r="X75" s="1"/>
  <c r="X74" s="1"/>
  <c r="X73" s="1"/>
  <c r="X72" s="1"/>
  <c r="X82"/>
  <c r="X81" s="1"/>
  <c r="X80" s="1"/>
  <c r="X79" s="1"/>
  <c r="X78" s="1"/>
  <c r="X88"/>
  <c r="X87" s="1"/>
  <c r="X91"/>
  <c r="X90" s="1"/>
  <c r="X98"/>
  <c r="X97" s="1"/>
  <c r="X96" s="1"/>
  <c r="X102"/>
  <c r="X101" s="1"/>
  <c r="X100" s="1"/>
  <c r="X109"/>
  <c r="X108" s="1"/>
  <c r="X107" s="1"/>
  <c r="X106" s="1"/>
  <c r="X105" s="1"/>
  <c r="X104" s="1"/>
  <c r="AA32" i="3"/>
  <c r="Z32"/>
  <c r="AA28"/>
  <c r="Z28"/>
  <c r="AA25"/>
  <c r="Z25"/>
  <c r="AA23"/>
  <c r="Z23"/>
  <c r="Z21"/>
  <c r="Y34"/>
  <c r="Y21"/>
  <c r="Y25"/>
  <c r="Y28"/>
  <c r="Y32"/>
  <c r="Y36"/>
  <c r="Z111" i="2"/>
  <c r="Z110" s="1"/>
  <c r="Z109" s="1"/>
  <c r="Z108" s="1"/>
  <c r="Z107" s="1"/>
  <c r="Z106" s="1"/>
  <c r="Y111"/>
  <c r="Y110" s="1"/>
  <c r="Y109" s="1"/>
  <c r="Y108" s="1"/>
  <c r="Y107" s="1"/>
  <c r="Y106" s="1"/>
  <c r="Z104"/>
  <c r="Z103" s="1"/>
  <c r="Z102" s="1"/>
  <c r="Y104"/>
  <c r="Y103" s="1"/>
  <c r="Y102" s="1"/>
  <c r="Z93"/>
  <c r="Z92" s="1"/>
  <c r="Y93"/>
  <c r="Y92" s="1"/>
  <c r="Z90"/>
  <c r="Z89" s="1"/>
  <c r="Z84"/>
  <c r="Y84"/>
  <c r="Z83"/>
  <c r="Z82" s="1"/>
  <c r="Z81" s="1"/>
  <c r="Z80" s="1"/>
  <c r="Y83"/>
  <c r="Y82" s="1"/>
  <c r="Y81" s="1"/>
  <c r="Y80" s="1"/>
  <c r="Z78"/>
  <c r="Z77" s="1"/>
  <c r="Z76" s="1"/>
  <c r="Z75" s="1"/>
  <c r="Z74" s="1"/>
  <c r="Y78"/>
  <c r="Y77" s="1"/>
  <c r="Y76" s="1"/>
  <c r="Y75" s="1"/>
  <c r="Y74" s="1"/>
  <c r="Z71"/>
  <c r="Z70" s="1"/>
  <c r="Z69" s="1"/>
  <c r="Z68" s="1"/>
  <c r="Z67" s="1"/>
  <c r="Y71"/>
  <c r="Y70" s="1"/>
  <c r="Y69" s="1"/>
  <c r="Y68" s="1"/>
  <c r="Y67" s="1"/>
  <c r="Z65"/>
  <c r="Z64" s="1"/>
  <c r="Y65"/>
  <c r="Y64" s="1"/>
  <c r="Z62"/>
  <c r="Z61" s="1"/>
  <c r="Y62"/>
  <c r="Y61" s="1"/>
  <c r="Z51"/>
  <c r="Z50" s="1"/>
  <c r="Y52"/>
  <c r="Z52"/>
  <c r="Y51"/>
  <c r="Y50" s="1"/>
  <c r="Z47"/>
  <c r="Z46" s="1"/>
  <c r="Z45" s="1"/>
  <c r="Z44" s="1"/>
  <c r="Z43" s="1"/>
  <c r="Y47"/>
  <c r="Y46" s="1"/>
  <c r="Y45" s="1"/>
  <c r="Y44" s="1"/>
  <c r="Y43" s="1"/>
  <c r="Z24"/>
  <c r="Z23" s="1"/>
  <c r="Z22" s="1"/>
  <c r="Z20"/>
  <c r="Z18" s="1"/>
  <c r="Z17" s="1"/>
  <c r="Y20"/>
  <c r="Y18" s="1"/>
  <c r="Y17" s="1"/>
  <c r="X20"/>
  <c r="X18" s="1"/>
  <c r="X17" s="1"/>
  <c r="X47"/>
  <c r="X46" s="1"/>
  <c r="X45" s="1"/>
  <c r="X44" s="1"/>
  <c r="X43" s="1"/>
  <c r="X52"/>
  <c r="X62"/>
  <c r="X61" s="1"/>
  <c r="X64"/>
  <c r="X71"/>
  <c r="X70" s="1"/>
  <c r="X69" s="1"/>
  <c r="X68" s="1"/>
  <c r="X67" s="1"/>
  <c r="X78"/>
  <c r="X77" s="1"/>
  <c r="X76" s="1"/>
  <c r="X75" s="1"/>
  <c r="X74" s="1"/>
  <c r="X84"/>
  <c r="X83" s="1"/>
  <c r="X82" s="1"/>
  <c r="X81" s="1"/>
  <c r="X80" s="1"/>
  <c r="X90"/>
  <c r="X89" s="1"/>
  <c r="X93"/>
  <c r="X92" s="1"/>
  <c r="X100"/>
  <c r="X99" s="1"/>
  <c r="X98" s="1"/>
  <c r="X104"/>
  <c r="X103" s="1"/>
  <c r="X102" s="1"/>
  <c r="X111"/>
  <c r="X110" s="1"/>
  <c r="X109" s="1"/>
  <c r="X108" s="1"/>
  <c r="X107" s="1"/>
  <c r="X106" s="1"/>
  <c r="X16" i="4" l="1"/>
  <c r="Z17" i="6"/>
  <c r="Z82"/>
  <c r="Z77" s="1"/>
  <c r="Y82"/>
  <c r="Y77" s="1"/>
  <c r="X82"/>
  <c r="X77" s="1"/>
  <c r="Y17"/>
  <c r="Z16" i="4"/>
  <c r="Y16"/>
  <c r="Y16" i="2"/>
  <c r="Z16"/>
  <c r="E35" i="10"/>
  <c r="E32" s="1"/>
  <c r="E12" s="1"/>
  <c r="C13" i="7"/>
  <c r="F57" i="10"/>
  <c r="F56" s="1"/>
  <c r="E90"/>
  <c r="F95"/>
  <c r="D35"/>
  <c r="E57"/>
  <c r="E56" s="1"/>
  <c r="D90"/>
  <c r="D81" s="1"/>
  <c r="Y88" i="2"/>
  <c r="Y87" s="1"/>
  <c r="Y86" s="1"/>
  <c r="Y73" s="1"/>
  <c r="C30" i="7"/>
  <c r="C12" s="1"/>
  <c r="Z63" i="6"/>
  <c r="Y63"/>
  <c r="X63"/>
  <c r="X40"/>
  <c r="X39" s="1"/>
  <c r="X27"/>
  <c r="X95" i="4"/>
  <c r="X94" s="1"/>
  <c r="X93" s="1"/>
  <c r="Y86"/>
  <c r="Y85" s="1"/>
  <c r="Y84" s="1"/>
  <c r="X86"/>
  <c r="X85" s="1"/>
  <c r="X84" s="1"/>
  <c r="X71" s="1"/>
  <c r="Z58"/>
  <c r="Z57" s="1"/>
  <c r="Z56" s="1"/>
  <c r="Z55" s="1"/>
  <c r="X58"/>
  <c r="X57" s="1"/>
  <c r="X56" s="1"/>
  <c r="X55" s="1"/>
  <c r="Y37" i="3"/>
  <c r="Z97" i="2"/>
  <c r="Z96" s="1"/>
  <c r="Z95" s="1"/>
  <c r="Z60"/>
  <c r="Z59" s="1"/>
  <c r="Z58" s="1"/>
  <c r="Z57" s="1"/>
  <c r="Y60"/>
  <c r="Y59" s="1"/>
  <c r="Y58" s="1"/>
  <c r="Y57" s="1"/>
  <c r="F90" i="10"/>
  <c r="F81" s="1"/>
  <c r="F80" s="1"/>
  <c r="E81"/>
  <c r="E80" s="1"/>
  <c r="D82"/>
  <c r="F62"/>
  <c r="D48"/>
  <c r="D47" s="1"/>
  <c r="F35"/>
  <c r="D32"/>
  <c r="F32"/>
  <c r="F12" s="1"/>
  <c r="D12"/>
  <c r="D30" i="7"/>
  <c r="D12" s="1"/>
  <c r="E30"/>
  <c r="E12" s="1"/>
  <c r="Z40" i="6"/>
  <c r="Z39" s="1"/>
  <c r="Z27"/>
  <c r="Y40"/>
  <c r="Y39" s="1"/>
  <c r="Y38" s="1"/>
  <c r="Y27"/>
  <c r="Z95" i="4"/>
  <c r="Z94" s="1"/>
  <c r="Z93" s="1"/>
  <c r="Z86"/>
  <c r="Z85" s="1"/>
  <c r="Z84" s="1"/>
  <c r="Z71" s="1"/>
  <c r="Y58"/>
  <c r="Y57" s="1"/>
  <c r="Y56" s="1"/>
  <c r="Y55" s="1"/>
  <c r="Y71"/>
  <c r="Y95"/>
  <c r="Y94" s="1"/>
  <c r="Y93" s="1"/>
  <c r="Y97" i="2"/>
  <c r="Y96" s="1"/>
  <c r="Y95" s="1"/>
  <c r="Z88"/>
  <c r="Z87" s="1"/>
  <c r="Z86" s="1"/>
  <c r="Z73" s="1"/>
  <c r="X97"/>
  <c r="X96" s="1"/>
  <c r="X95" s="1"/>
  <c r="X88"/>
  <c r="X87" s="1"/>
  <c r="X86" s="1"/>
  <c r="X73" s="1"/>
  <c r="X60"/>
  <c r="X59" s="1"/>
  <c r="X58" s="1"/>
  <c r="X57" s="1"/>
  <c r="X51"/>
  <c r="X50" s="1"/>
  <c r="X113" l="1"/>
  <c r="X119" s="1"/>
  <c r="D80" i="10"/>
  <c r="D111" s="1"/>
  <c r="Z38" i="6"/>
  <c r="X38"/>
  <c r="X98" s="1"/>
  <c r="Z113" i="2"/>
  <c r="Z118" s="1"/>
  <c r="Z96" i="6" s="1"/>
  <c r="X111" i="4"/>
  <c r="X117" s="1"/>
  <c r="E111" i="10"/>
  <c r="Y111" i="4"/>
  <c r="F111" i="10"/>
  <c r="Z111" i="4"/>
  <c r="Y113" i="2"/>
  <c r="Y118" s="1"/>
  <c r="Z98" i="6" l="1"/>
  <c r="AA36" i="3"/>
  <c r="AA37" s="1"/>
  <c r="Z119" i="2"/>
  <c r="Z116" i="4"/>
  <c r="Z117" s="1"/>
  <c r="Y96" i="6"/>
  <c r="Y98" s="1"/>
  <c r="Y116" i="4"/>
  <c r="Y117" s="1"/>
  <c r="Z36" i="3"/>
  <c r="Z37" s="1"/>
  <c r="Y119" i="2"/>
</calcChain>
</file>

<file path=xl/sharedStrings.xml><?xml version="1.0" encoding="utf-8"?>
<sst xmlns="http://schemas.openxmlformats.org/spreadsheetml/2006/main" count="2679" uniqueCount="670">
  <si>
    <t>ВСЕГО РАСХОДОВ</t>
  </si>
  <si>
    <t/>
  </si>
  <si>
    <t>Условно утвержденные расходы</t>
  </si>
  <si>
    <t>00000</t>
  </si>
  <si>
    <t>00</t>
  </si>
  <si>
    <t>0</t>
  </si>
  <si>
    <t>320</t>
  </si>
  <si>
    <t>01</t>
  </si>
  <si>
    <t>A</t>
  </si>
  <si>
    <t>85</t>
  </si>
  <si>
    <t>85A01L0200</t>
  </si>
  <si>
    <t>Социальные выплаты гражданам, кроме публичных нормативных социальных выплат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</si>
  <si>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</si>
  <si>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</si>
  <si>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</si>
  <si>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</si>
  <si>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</si>
  <si>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</si>
  <si>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Социальное обеспечение населения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</si>
  <si>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</si>
  <si>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</si>
  <si>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</si>
  <si>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</si>
  <si>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</si>
  <si>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</si>
  <si>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</si>
  <si>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</si>
  <si>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</si>
  <si>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</si>
  <si>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</si>
  <si>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</si>
  <si>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</si>
  <si>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</si>
  <si>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</si>
  <si>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</si>
  <si>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</si>
  <si>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</si>
  <si>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</si>
  <si>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</si>
  <si>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</si>
  <si>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</si>
  <si>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</si>
  <si>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</si>
  <si>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</si>
  <si>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</si>
  <si>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</si>
  <si>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</si>
  <si>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</si>
  <si>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</si>
  <si>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</si>
  <si>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</si>
  <si>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</si>
  <si>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</si>
  <si>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</si>
  <si>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</si>
  <si>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</si>
  <si>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</si>
  <si>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</si>
  <si>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</si>
  <si>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</si>
  <si>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</si>
  <si>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</si>
  <si>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</si>
  <si>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</si>
  <si>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</si>
  <si>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</si>
  <si>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</si>
  <si>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</si>
  <si>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</si>
  <si>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</si>
  <si>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</si>
  <si>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</si>
  <si>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</si>
  <si>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</si>
  <si>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</si>
  <si>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</si>
  <si>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</si>
  <si>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</si>
  <si>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</si>
  <si>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3</t>
  </si>
  <si>
    <t>85302S0820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</si>
  <si>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</si>
  <si>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</si>
  <si>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</si>
  <si>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</si>
  <si>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</si>
  <si>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</si>
  <si>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</si>
  <si>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</si>
  <si>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</si>
  <si>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</si>
  <si>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</si>
  <si>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</si>
  <si>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</si>
  <si>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</si>
  <si>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</si>
  <si>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</si>
  <si>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</si>
  <si>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</si>
  <si>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</si>
  <si>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</si>
  <si>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</si>
  <si>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59301</t>
  </si>
  <si>
    <t>75</t>
  </si>
  <si>
    <t>7500059301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</si>
  <si>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(содержание)</t>
  </si>
  <si>
    <t>7500000000</t>
  </si>
  <si>
    <t>НЕПРОГРАММНЫЕ МЕРОПРИЯТИЯ ПОСЕЛЕНИЙ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</si>
  <si>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</si>
  <si>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</si>
  <si>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</si>
  <si>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</si>
  <si>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</si>
  <si>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</si>
  <si>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</si>
  <si>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</si>
  <si>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</si>
  <si>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</si>
  <si>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</si>
  <si>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</si>
  <si>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Мобилизационная и вневойсковая подготовка</t>
  </si>
  <si>
    <t>НАЦИОНАЛЬНАЯ ОБОРОНА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</si>
  <si>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</si>
  <si>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</si>
  <si>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</si>
  <si>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</si>
  <si>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</si>
  <si>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</si>
  <si>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</si>
  <si>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</si>
  <si>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</si>
  <si>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</si>
  <si>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</si>
  <si>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муниципального образования Пречистинский сельсовет Оренбургского района Оренбургской области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</si>
  <si>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</si>
  <si>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</si>
  <si>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</si>
  <si>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</si>
  <si>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</si>
  <si>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</si>
  <si>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</si>
  <si>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</si>
  <si>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</si>
  <si>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муниципального образования</t>
  </si>
  <si>
    <t>к решению Совета депутатов</t>
  </si>
  <si>
    <t>2019 год</t>
  </si>
  <si>
    <t>Итого расходов</t>
  </si>
  <si>
    <t>РАСПРЕДЕЛЕНИЕ БЮДЖЕТНЫХ АССИГОНОВАНИЙ БЮДЖЕТА МУНИЦИПАЛЬНОГО</t>
  </si>
  <si>
    <t>КЛАССИФИКАЦИИ РАСХОДОВ БЮДЖЕТОВ</t>
  </si>
  <si>
    <t>0000000000</t>
  </si>
  <si>
    <t>(подпись)</t>
  </si>
  <si>
    <t>(расшифровка подписи)</t>
  </si>
  <si>
    <t xml:space="preserve"> 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</si>
  <si>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</si>
  <si>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</si>
  <si>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</si>
  <si>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</si>
  <si>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9900000000</t>
  </si>
  <si>
    <t>99</t>
  </si>
  <si>
    <t>000</t>
  </si>
  <si>
    <t xml:space="preserve">                                                    </t>
  </si>
  <si>
    <t xml:space="preserve">                 к решению Совета депутатов</t>
  </si>
  <si>
    <t>ИСТОЧНИКИ ВНУТРЕННЕГО ФИНАНСИРОВАНИЯ ДЕФИЦИТА БЮДЖЕТА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</si>
  <si>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</si>
  <si>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</si>
  <si>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90  00  00  00  00  0000  000</t>
  </si>
  <si>
    <t>Источники финансирования дефицита бюджета - всего</t>
  </si>
  <si>
    <t>01  00  00  00  00  0000  000</t>
  </si>
  <si>
    <t>ИСТОЧНИКИ ВНУТРЕННЕГО ФИНАНСИРОВАНИЯ ДЕФИЦИТОВ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</si>
  <si>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</si>
  <si>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</si>
  <si>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</si>
  <si>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</si>
  <si>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01  02  00  00  10  0000  710</t>
  </si>
  <si>
    <t>Получение кредитов от кредитных организаций бюджетами сельских поселений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</si>
  <si>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</si>
  <si>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</si>
  <si>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01  02  00  00  10  0000  810</t>
  </si>
  <si>
    <t>Погашение бюджетами сельских поселений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</si>
  <si>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</si>
  <si>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системы Российской Федерации</t>
  </si>
  <si>
    <t>01  03  01  00  00  0000  000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</si>
  <si>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</si>
  <si>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01  03  01  00  00  0000  700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</si>
  <si>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</si>
  <si>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01  03  01  00  10  0000  710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</si>
  <si>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</si>
  <si>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</si>
  <si>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</si>
  <si>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01  03  01  00  10  0000  810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</si>
  <si>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</si>
  <si>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01  06  00  00  00  0000  000</t>
  </si>
  <si>
    <t>Иные источники внутреннего финансирования дефицитов бюджетов</t>
  </si>
  <si>
    <t>01  06  04  01  00  0000  000</t>
  </si>
  <si>
    <t>Исполнение государственных и муниципальных гарантий в валюте Российской Федерации</t>
  </si>
  <si>
    <t>01  06  04  01  10  0000  810</t>
  </si>
  <si>
    <t>Исполнение муниципальных гарантий сельских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</si>
  <si>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01  06  05  00  00  0000  600</t>
  </si>
  <si>
    <t>Возврат бюджетных кредитов, предоставленных внутри страны в валюте Российской Федерации</t>
  </si>
  <si>
    <t>01  06  05  01  10  0000  640</t>
  </si>
  <si>
    <t>Возврат бюджетных кредитов, предоставленных юридическим лицам из бюджетов сельских поселений в валюте Российской Федерации</t>
  </si>
  <si>
    <t xml:space="preserve">Изменение остатков средств </t>
  </si>
  <si>
    <t>01  05  00  00  00  0000  000</t>
  </si>
  <si>
    <t>Изменение остатков средств на счетах по учету средств бюджетов</t>
  </si>
  <si>
    <t>01  05  00  00  00  0000  500</t>
  </si>
  <si>
    <t>Увеличение остатков средств бюджетов</t>
  </si>
  <si>
    <t>01  05  02  01  00  0000  510</t>
  </si>
  <si>
    <t>Увеличение прочих остатков денежных средств бюджетов</t>
  </si>
  <si>
    <t>01  05  02  01  10  0000  510</t>
  </si>
  <si>
    <t>Увеличение прочих остатков денежных средств бюджетов сельских поселений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</si>
  <si>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</si>
  <si>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</si>
  <si>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</si>
  <si>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</si>
  <si>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</si>
  <si>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</si>
  <si>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01  05  02  01  10  0000  610</t>
  </si>
  <si>
    <t>Уменьшение прочих остатков денежных средств бюджетов сельских поселений</t>
  </si>
  <si>
    <t xml:space="preserve">      </t>
  </si>
  <si>
    <t>(тыс. рублей)</t>
  </si>
  <si>
    <t>Вид заимствований</t>
  </si>
  <si>
    <t>Сумма</t>
  </si>
  <si>
    <t>Внутренние заимствования (привлечение/погашение), в том числе:</t>
  </si>
  <si>
    <t xml:space="preserve">Кредиты кредитных организаций в валюте Российской Федерации </t>
  </si>
  <si>
    <t xml:space="preserve">1. Получение кредитов от кредитных организаций в валюте Российской Федерации </t>
  </si>
  <si>
    <t>2. Погашение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</si>
  <si>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 </t>
  </si>
  <si>
    <t>ПРОГРАММА</t>
  </si>
  <si>
    <t>№ п/п</t>
  </si>
  <si>
    <t>Цель гарантирования</t>
  </si>
  <si>
    <t>Наименование принципала</t>
  </si>
  <si>
    <t>Наличие права регрессного требования (уступки права требования)</t>
  </si>
  <si>
    <t xml:space="preserve">Сумма гарантирования </t>
  </si>
  <si>
    <t>Сумма обязательств</t>
  </si>
  <si>
    <t>Иные условия предоставления и исполнения гарантий</t>
  </si>
  <si>
    <t xml:space="preserve">на </t>
  </si>
  <si>
    <t>год</t>
  </si>
  <si>
    <t xml:space="preserve"> год</t>
  </si>
  <si>
    <t>-</t>
  </si>
  <si>
    <t>Срок действия муниципальных гарантий и срок исполнения обязательств по ним определяются в договорах о предоставлении муниципальных гарантий</t>
  </si>
  <si>
    <t>ИТОГО</t>
  </si>
  <si>
    <t xml:space="preserve">ПОСТУПЛЕНИЕ ДОХОДОВ В БЮДЖЕТ </t>
  </si>
  <si>
    <t>Код дохода</t>
  </si>
  <si>
    <t>Наименование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</si>
  <si>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</si>
  <si>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</si>
  <si>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</si>
  <si>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</si>
  <si>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</si>
  <si>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</si>
  <si>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</si>
  <si>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</si>
  <si>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</si>
  <si>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</si>
  <si>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</si>
  <si>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</si>
  <si>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</si>
  <si>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</si>
  <si>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</si>
  <si>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</si>
  <si>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</si>
  <si>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</si>
  <si>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</si>
  <si>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</si>
  <si>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</si>
  <si>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</si>
  <si>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</si>
  <si>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</si>
  <si>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</si>
  <si>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</si>
  <si>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</si>
  <si>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</si>
  <si>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</si>
  <si>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</si>
  <si>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</si>
  <si>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</si>
  <si>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</si>
  <si>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</si>
  <si>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организаций,обладающих земельным участком, расположенным в границах сельских поселений.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</si>
  <si>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</si>
  <si>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</si>
  <si>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</si>
  <si>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</si>
  <si>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</si>
  <si>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</si>
  <si>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</si>
  <si>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</si>
  <si>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</si>
  <si>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</si>
  <si>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</si>
  <si>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</si>
  <si>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</si>
  <si>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</si>
  <si>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1 09 04050 00 0000 110</t>
  </si>
  <si>
    <t>Земельный налог (по обязательствам, возникшим до 1 января 2006 г.)</t>
  </si>
  <si>
    <t>1 09 04053 10 0000 110</t>
  </si>
  <si>
    <t>Земельный налог (по обязательствам, возникшим до 1 января 2006 г.), мобилизуемый на территориях сельских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</si>
  <si>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</si>
  <si>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</si>
  <si>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</si>
  <si>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</si>
  <si>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1 11 050200 00 000 120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</si>
  <si>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</si>
  <si>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</si>
  <si>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</si>
  <si>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</si>
  <si>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</si>
  <si>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</si>
  <si>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</si>
  <si>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</si>
  <si>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</si>
  <si>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</si>
  <si>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</si>
  <si>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</si>
  <si>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</si>
  <si>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1 13 00000 00 0000 000</t>
  </si>
  <si>
    <t>ДОХОДЫ ОТ ОКАЗАНИЯ ПЛАТНЫХ УСЛУГ (РАБОТ)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</si>
  <si>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</si>
  <si>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</si>
  <si>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</si>
  <si>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</si>
  <si>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</si>
  <si>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</si>
  <si>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 xml:space="preserve"> 1 13 02990 00 0000 130</t>
  </si>
  <si>
    <t>Прочие доходы от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</si>
  <si>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</si>
  <si>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</si>
  <si>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</si>
  <si>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</si>
  <si>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</si>
  <si>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</si>
  <si>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</si>
  <si>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</si>
  <si>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</si>
  <si>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</si>
  <si>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</si>
  <si>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</si>
  <si>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</si>
  <si>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</si>
  <si>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</si>
  <si>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</si>
  <si>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1 15 00000 00 0000 000</t>
  </si>
  <si>
    <t>АДМИНИСТРАТИВНЫЕ ПЛАТЕЖИ И СБОРЫ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</si>
  <si>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</si>
  <si>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</si>
  <si>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1 15 02050 10 0000 140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</si>
  <si>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</si>
  <si>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1 16 00000 00 0000 000</t>
  </si>
  <si>
    <t>ШТРАФЫ, САНКЦИИ, ВОЗМЕЩЕНИЕ УЩЕРБА</t>
  </si>
  <si>
    <t>1 16 90000 00 0000 140</t>
  </si>
  <si>
    <t>Прочие поступления от денежных взысканий (штрафов) и иных сумм в возмещение ущерба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</si>
  <si>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</si>
  <si>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</si>
  <si>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1 17 00000 00 0000 000</t>
  </si>
  <si>
    <t>ПРОЧИЕ НЕНАЛОГОВЫЕ ДОХОДЫ</t>
  </si>
  <si>
    <t>1 17 01000 00 0000 180</t>
  </si>
  <si>
    <t>Невыясненные поступления</t>
  </si>
  <si>
    <t>1 17 01050 10 0000 180</t>
  </si>
  <si>
    <t>Невыясненные поступления, зачисляемые в бюджеты сельских поселений</t>
  </si>
  <si>
    <t>1 17 05000 00 0000 180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</si>
  <si>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</si>
  <si>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</si>
  <si>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</si>
  <si>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</si>
  <si>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</si>
  <si>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</si>
  <si>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</si>
  <si>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</si>
  <si>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</si>
  <si>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</si>
  <si>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на выравнивание бюджетной обеспеченности поселений, за счет средств  из областного бюджета</t>
  </si>
  <si>
    <r>
      <t>Дотации на выравнивание бюджетной обеспеченности поселений, за счет средств  из районного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бюджета</t>
    </r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</si>
  <si>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</si>
  <si>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бюджетов, за счет средств районного бюджета</t>
  </si>
  <si>
    <t>Субвенции бюджетам субъектов Российской Федерации и муниципальных образований</t>
  </si>
  <si>
    <t>2 02 35930 00 0000 151</t>
  </si>
  <si>
    <t>Субвенции бюджетам на государственную регистрацию актов гражданского состояния</t>
  </si>
  <si>
    <t>2 02 35930 10 0000 151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</si>
  <si>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</si>
  <si>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</si>
  <si>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</si>
  <si>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2 02 40000 00 0000 151</t>
  </si>
  <si>
    <t>Иные межбюджетные трансферты</t>
  </si>
  <si>
    <t>2 02 45160 00 0000 151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</si>
  <si>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</si>
  <si>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2 02 45160 10 0000 151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</si>
  <si>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</si>
  <si>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2 02 49999 10 0000 151</t>
  </si>
  <si>
    <t>Прочие межбюджетные трансферты, передаваемые бюджетам сельских поселений</t>
  </si>
  <si>
    <t>2 02 49999 10 0008 151</t>
  </si>
  <si>
    <t>Прочие межбюджетные трансферты, передаваемые бюджетам сельских поселений на обеспечение жильем молодых семей</t>
  </si>
  <si>
    <t>2 02 49999 10 0021 151</t>
  </si>
  <si>
    <t>Прочие межбюджетные трансферты, передаваемые бюджетам сельских поселений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</t>
  </si>
  <si>
    <t>2 02 49999 10 0051 151</t>
  </si>
  <si>
    <t>Прочие межбюджетные трансферты, передаваемые бюджетам сельских поселений на реализацию федеральных целевых программ (молодые семьи)</t>
  </si>
  <si>
    <t>2 02 04 999 10 0077 151</t>
  </si>
  <si>
    <t>Прочие межбюджетные трансферты, передаваемые бюджетам сельских поселений на софинансирование капитальных вложений в объекты муниципальной собственности</t>
  </si>
  <si>
    <t>2 02 49999 10 0216 151</t>
  </si>
  <si>
    <t>Прочие межбюджетные трансферты, передаваемые бюджетам сельских поселений на на осуществление дорожной деятельности в отношении автомобильных дорог общего пользования</t>
  </si>
  <si>
    <t>2 02 49999 10 0882 151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</si>
  <si>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ЖКХ</t>
  </si>
  <si>
    <t xml:space="preserve">2 02 49999 10 0892 151
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</si>
  <si>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 областного бюджета</t>
  </si>
  <si>
    <t xml:space="preserve">2 02 49999 10 0991 151
</t>
  </si>
  <si>
    <t>Прочие межбюджетные трансферты, передаваемые бюджетам сельских поселений на софинансирование расходов по подготовке документов для внесения в государственный кадастр</t>
  </si>
  <si>
    <t>Прочие безвозмездные поступления в бюджеты сельских поселений</t>
  </si>
  <si>
    <t>ИТОГО  ДОХОДОВ</t>
  </si>
  <si>
    <t xml:space="preserve">                                                                                            к решению Совета депутатов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</si>
  <si>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</si>
  <si>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 xml:space="preserve">    </t>
  </si>
  <si>
    <t>Дотации бюджетам сельских поселений на выравнивание бюджетной обеспеченности, за счет средств областного бюджета</t>
  </si>
  <si>
    <t>Дотации бюджетам сельских поселений на выравнивание бюджетной обеспеченности, за счет средств районного  бюджета</t>
  </si>
  <si>
    <t>Дотации бюджетам сельских поселений на поддержку мер по обеспечению сбалансированности бюджетов, за счет средств районного бюджета на социальные выплаты  на строительство (приобритение) жилья отдельным категориям молодых семей</t>
  </si>
  <si>
    <t>2 02 15002 10 0200 151</t>
  </si>
  <si>
    <t>Дотации бюджетам сельских поселений на поддержку мер по обеспечению сбалансированности бюджетов, за счет средств районного бюджета на социальные выплаты молодым семьям</t>
  </si>
  <si>
    <t>Прочие дотации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</si>
  <si>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</si>
  <si>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Прочие субвенции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</si>
  <si>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</si>
  <si>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на комплектование книжных фондов библиотек муниципальных образований</t>
  </si>
  <si>
    <t>Межбюджетные трансферты, передаваемые бюджетам сельских поселений на государственную поддержку муниципальных учреждений культуры, находящихся на территориях сельских поселений</t>
  </si>
  <si>
    <t>Прочие межбюджетные трансферты, передаваемые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</si>
  <si>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межбюджетные трансферты, передаваемые бюджетам сельских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</si>
  <si>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</si>
  <si>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Прочие межбюджетные трансферты, передаваемые бюджетам сельских поселений на обеспечение мероприятий по капитальному ремонту многоквартирных домов за счет средств бюджетов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</si>
  <si>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 бюджетов</t>
  </si>
  <si>
    <t>Прочие межбюджетные трансферты, передаваемые бюджетам сельских поселений на софинансирование расходов по предоставлению социальных выплат на строительство (приобретение) жилья отдельным категориям молодых семей (отдельные категории)</t>
  </si>
  <si>
    <t>Прочие межбюджетные трансферты, передаваемые бюджетам сельских поселений на софинансирование расходов по предоставлению социальных выплат молодым семьям на строительство (приобретение) жилья (молодые семьи)</t>
  </si>
  <si>
    <t>Прочие безвозмездные поступления в бюджеты сельских поселений от бюджетов муниципальных районов</t>
  </si>
  <si>
    <t>Доходы бюджетов сельских поселений от возврата бюджетными учреждениями остатков субсидий прошлых лет</t>
  </si>
  <si>
    <t>Доходы бюджетов сельских поселений от возврата иными организациями остатков субсидий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</si>
  <si>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</si>
  <si>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</si>
  <si>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(в процентах)</t>
  </si>
  <si>
    <t>Код бюджетной классификации РФ</t>
  </si>
  <si>
    <t>Наименование кода поступлений в бюджет</t>
  </si>
  <si>
    <t>Норматив отчислений</t>
  </si>
  <si>
    <t>В ЧАСТИ БЕЗВОЗМЕЗДНЫХ ПОСТУПЛЕНИЙ ОТ ДРУГИХ БЮДЖЕТОВ БЮДЖЕТНОЙ СИСТЕМЫ РОССИЙСКОЙ ФЕДЕРАЦИИ</t>
  </si>
  <si>
    <t>1 08 04020 01 1000 110</t>
  </si>
  <si>
    <t>047</t>
  </si>
  <si>
    <t>1 08 07175 01 1000 110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</si>
  <si>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</si>
  <si>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1 11 02033 10 0000 120</t>
  </si>
  <si>
    <t>Доходы от размещения временно свободных средств бюджетов сельских поселений</t>
  </si>
  <si>
    <t>1 11 02085 10 0000 120</t>
  </si>
  <si>
    <t>Доходы от размещения сумм, аккумулируемых в ходе проведения аукционов по продаже акций, находящихся в собственности сельских поселений</t>
  </si>
  <si>
    <t>1 11 03050 10 0000 120</t>
  </si>
  <si>
    <t>Проценты, полученные от предоставления бюджетных кредитов внутри страны за счет средств бюджетов сельских поселений</t>
  </si>
  <si>
    <t>1 11 05027 10 0000 120</t>
  </si>
  <si>
    <t>Доходы, получаемые в виде средств от продажи права на заключение договоров аренды земельных участков, государственная собственность на которые не разграничена и которые расположены в границах сельских поселений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</si>
  <si>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</si>
  <si>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1 11 08050 10 0000 120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</si>
  <si>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сельских поселений</t>
  </si>
  <si>
    <t>1 11 09035 10 0000 120</t>
  </si>
  <si>
    <t>1 11 09045 10 0000 120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</si>
  <si>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</si>
  <si>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1 12 05050 10 0000 120</t>
  </si>
  <si>
    <t>Плата за пользование водными объектами, находящимися в собственности поселений</t>
  </si>
  <si>
    <t>1 13 01540 10 0000 130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</si>
  <si>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сельских поселений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</si>
  <si>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</si>
  <si>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</si>
  <si>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1 14 01050 10 0000 410</t>
  </si>
  <si>
    <t>Доходы от продажи квартир, находящихся в собственности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</si>
  <si>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</si>
  <si>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</si>
  <si>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</si>
  <si>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</si>
  <si>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1 14 03050 10 0000 410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</si>
  <si>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</si>
  <si>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1 14 03050 10 0000 440</t>
  </si>
  <si>
    <t>Средства от распоряжения и реализации конфискованного и иного имущества, обращенного в доходы сельских поселений (в части реализации материальных запасов по указанному имуществу)</t>
  </si>
  <si>
    <t>1 14 04050 10 0000 420</t>
  </si>
  <si>
    <t>Доходы от продажи нематериальных активов, находящихся в собственности сельских поселений</t>
  </si>
  <si>
    <t>1 16 18050 10 0000 140</t>
  </si>
  <si>
    <t>Денежные взыскания (штрафы) за нарушение бюджетного законодательства (в части бюджетов сельских поселений)</t>
  </si>
  <si>
    <t>1 16 21050 10 0000 140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</si>
  <si>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</si>
  <si>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</si>
  <si>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</si>
  <si>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1 16 23052 10 0000 140</t>
  </si>
  <si>
    <t>1 16 32000 10 0000 140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</si>
  <si>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</si>
  <si>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1 16 37040 10 0000 140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</si>
  <si>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сельских поселений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</si>
  <si>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</si>
  <si>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</si>
  <si>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Прочие субсидии бюджетам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</si>
  <si>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</si>
  <si>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                                                                                     МО Пречистинский сельсовет</t>
  </si>
  <si>
    <t>МО Пречистинский сельсовет</t>
  </si>
  <si>
    <t>МУНИЦИПАЛЬНОГО ОБРАЗОВАНИЯ ПРЕЧИСТИНСКИЙ СЕЛЬСОВЕТ</t>
  </si>
  <si>
    <t xml:space="preserve">                 МО Пречистинский сельсовет</t>
  </si>
  <si>
    <t>Пречистинский сельсовет</t>
  </si>
  <si>
    <t>Муниципальная программа "Устойчивое развитие сельской территории муниципального образования Пречистинский сельсовет Оренбургского района Оренбургской области на 2016–2018 годы и на период до 2020 года"</t>
  </si>
  <si>
    <t>ПРЕЧИСТИНСКИЙ СЕЛЬСОВЕТ  ПО РАЗДЕЛАМ, ПОДРАЗДЕЛАМ,ЦЕЛЕВЫМ СТАТЬЯМ (МУНИЦИПАЛЬНЫМ ПРОГРАММАМ</t>
  </si>
  <si>
    <t>Проведение мероприятий в области градостроительной деятельности</t>
  </si>
  <si>
    <t>(МУНИЦИПАЛЬНЫХ ПРОГРАММ  ПРЕЧИСТИНСКОГО СЕЛЬСОВЕТА  И НЕПРОГРАММНЫМ НАПРАВЛЕНИЯМ</t>
  </si>
  <si>
    <t>МОПречистинский сельсовет</t>
  </si>
  <si>
    <t>В ЧАСТИ НАЛОГОВ НА ПРИБЫЛЬ, ДОХОДЫ</t>
  </si>
  <si>
    <t>В ЧАСТИ НАЛОГОВ НА ТОВАРЫ (РАБОТЫ,УСЛУГИ),РЕАЛИЗУЕМЫЕ НА ТЕРИИТОРИИ РОССИЙСКОЙ ФЕДЕРАЦИИ</t>
  </si>
  <si>
    <t>В ЧАСТИ НАЛОГОВ НА СОВОКУПНЫЙ ДОХОД</t>
  </si>
  <si>
    <t>В ЧАСТИ НАЛОГОВ НА ИМУЩЕСТВО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</si>
  <si>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</si>
  <si>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</si>
  <si>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В ЧАСТИ ГОСУДАРСТВЕННОЙ ПОШЛИНЫ</t>
  </si>
  <si>
    <t>1 08 07175 01 0000 110</t>
  </si>
  <si>
    <t>В ЧАСТИ ПОГАШЕНИЯ ЗАДОЛЖЕННОСТИ И ПЕРЕРАСЧЕТОВ ПО ОТДЕЛЬНЫМ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</si>
  <si>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сельских поселений</t>
  </si>
  <si>
    <t>В ЧАСТИ ДОХОДОВ ОТ ИСПОЛЬЗОВАНИЯ ИМУЩЕСТВА, НАХОДЯЩЕГОСЯ В ГОСУДАРСТВЕННОЙ И МУНИЦИПАЛЬНОЙ СОБСТВЕННОСТИ</t>
  </si>
  <si>
    <t>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</si>
  <si>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сельских поселениям</t>
  </si>
  <si>
    <t>1 11 05026 10 0000 120</t>
  </si>
  <si>
    <t>Средства, получаемые от передачи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</si>
  <si>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Доходы от эксплуатации и использования имущества автомобильных дорог, находящихся в собственности сельских поселений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</si>
  <si>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</si>
  <si>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В ЧАСТИ ПЛАТЕЖЕЙ ПРИ ПОЛЬЗОВАНИИ ПРИРОДНЫМИ РЕСУРСАМИ</t>
  </si>
  <si>
    <t>Плата за пользование водными объектами, находящимися в собственности сельских поселений</t>
  </si>
  <si>
    <t>В ЧАСТИ ДОХОДОВ ОТ ОКАЗАНИИ ПЛАТНЫХ УСЛУГ И КОМПЕНСАЦИИ ЗАТАРТ ГОСУДАРСТВА</t>
  </si>
  <si>
    <t xml:space="preserve">В ЧАСТИ ДОХОДОВ ОТ ПРОДАЖИ МАТЕРИАЛЬНЫХ </t>
  </si>
  <si>
    <t>И НЕМАТЕРИАЛЬНЫХ АКТИВОВ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</si>
  <si>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</si>
  <si>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</si>
  <si>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1 14 06033 10 0000 430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</si>
  <si>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</si>
  <si>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1 14 07030 10 0000 410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</si>
  <si>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</si>
  <si>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В ЧАСТИ АДМИНИСТРАТИВНЫХ ПЛАТЕЖЕЙ И СБОРОВ</t>
  </si>
  <si>
    <t>В ЧАСТИ ШТРАФОВ, САНКЦИЙ, ВОЗМЕЩЕНИЕ УЩЕРБА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</si>
  <si>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</t>
  </si>
  <si>
    <t>1 16 25074 10 0000 140</t>
  </si>
  <si>
    <t>Денежные взыскания (штрафы) за нарушение лесного законодательства на лесных участках, находящихся в собственности сельских поселений</t>
  </si>
  <si>
    <t>1 16 25085 10 0000 140</t>
  </si>
  <si>
    <t>Денежные взыскания (штрафы) за нарушение водного законодательства, установленное на водных объектах, находящихся в собственности сельских поселений</t>
  </si>
  <si>
    <t>1 16 30015 01 0000 140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</si>
  <si>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сельских поселений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</si>
  <si>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</si>
  <si>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</si>
  <si>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В ЧАСТИ ПРОЧИХ НЕНАЛОГОВЫХ ДОХОДОВ</t>
  </si>
  <si>
    <t xml:space="preserve">                                                                                                   МОПречистинский сельсовет</t>
  </si>
  <si>
    <t xml:space="preserve">                Приложение № 1</t>
  </si>
  <si>
    <t xml:space="preserve">                                                                              Приложение № 2</t>
  </si>
  <si>
    <t xml:space="preserve">                                                                              Приложение № 3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</si>
  <si>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</si>
  <si>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</si>
  <si>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</si>
  <si>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</si>
  <si>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</si>
  <si>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_10___</t>
  </si>
  <si>
    <t>Приложение № __11__</t>
  </si>
  <si>
    <t>Уплата членских взносов</t>
  </si>
  <si>
    <t>Уплата налогов, сборов и  иных платежей</t>
  </si>
  <si>
    <t>2020 год</t>
  </si>
  <si>
    <t>Прочие безвозмездные поступления в бюджеты сельских поселений, по договорам СЭП</t>
  </si>
  <si>
    <t>Безвозмездные поступления в бюджеты сельских поселений на реализацию  проектов  общественной инфраструктуры, основанных на местных инициативах</t>
  </si>
  <si>
    <t>L4970</t>
  </si>
  <si>
    <t>Прочие межбюджетные трансферты  на софинансирование расходов по подготовке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зонах, зонах с особыми условиями использования территорий.</t>
  </si>
  <si>
    <t>2019год</t>
  </si>
  <si>
    <t>2021 год</t>
  </si>
  <si>
    <t>НА 2019 ГОД  И ПЛАНОВЫЙ ПЕРИОД 2020, 2021 ГОДЫ</t>
  </si>
  <si>
    <t>Дотации бюджетам сельских поселений на поддержку мер по обеспечению сбалансированности бюджетов на уплату налога на имущество</t>
  </si>
  <si>
    <t>Прочие безвозмездные трансферты</t>
  </si>
  <si>
    <t>202 49999 10 6888 150</t>
  </si>
  <si>
    <t>Прочие  межбюджетные трансферты, передаваемые бюджетам сельских поселений на финансовое обеспечение минимального размера оплаты труда работников бюджетной сферы</t>
  </si>
  <si>
    <t>НА 2019 ГОД И ПЛАНОВЫЙ ПЕРИОД 2020, 2021 ГОДЫ</t>
  </si>
  <si>
    <t>Уплата налога на имущества</t>
  </si>
  <si>
    <t xml:space="preserve">                    86 0 00 00000</t>
  </si>
  <si>
    <t xml:space="preserve">                    86 0 07 95555</t>
  </si>
  <si>
    <t>Защита населений и территории от черезвычайных ситуаций природного и техногенного характера,гражданская оборона</t>
  </si>
  <si>
    <t>Подпрограмма"Защита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</si>
  <si>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Основное мероприятие "Участие в предупреждении и ликвидации последствий чрезвычайных ситуаций в границах поселения"</t>
  </si>
  <si>
    <t>В</t>
  </si>
  <si>
    <t>Финансовое обеспечение минимального размера оплаты труда работников бюджетной сферы (аппарат)</t>
  </si>
  <si>
    <t>Муниципальная программа "Совершенствование муниципального управления в муниципальном образовании  Пречистинский сельсовет на 2019 - 2023 годы"</t>
  </si>
  <si>
    <t>Муниципальная программа "Совершенствование муниципального управления в муниципальном образовании Пречистинский сельсовет на 2019 - 2023 годы"</t>
  </si>
  <si>
    <t>Муниципальная программа "Устойчивое развитие сельской территории муниципального образования Пречистинский сельсовет Оренбургского района Оренбургской области на 2019–2021 годы и на период до 2023 года"</t>
  </si>
  <si>
    <t>Муниципальная программа "Устойчивое развитие сельской территории муниципального образования  Пречистинский сельсовет Оренбургского района Оренбургской области на 2019–2021 годы и на период до 2023 года"</t>
  </si>
  <si>
    <t>Муниципальная программа "Развитие культуры села на 2019-2023 годы"</t>
  </si>
  <si>
    <t>ОБРАЗОВАНИЯ ПРЕЧИСТИНСКИЙ СЕЛЬСОВЕТ  НА 2019 ГОД И НА ПЛАНОВЫЙ</t>
  </si>
  <si>
    <t xml:space="preserve"> ПЕРИОД 2020 И 2021 ГОДОВ ПО РАЗДЕЛАМ И ПОДРАЗДЕЛАМ РАСХОДОВ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</si>
  <si>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ВЕДОМСТВЕННАЯ СТРУКТУРА РАСХОДОВ БЮДЖЕТА МУНИЦИПАЛЬНОГО ОБРАЗОВАНИЯ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</si>
  <si>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ПРЕЧИСТИНСКИЙ СЕЛЬСОВЕТ  НА 2019 ГОД И НА ПЛАНОВЫЙ ПЕРИОД 2020 И 2021 ГОДОВ</t>
  </si>
  <si>
    <t>РАСХОДОВ КЛАССИФИКАЦИИ РАСХОДОВ НА 2019 ГОД И НА ПЛАНОВЫЙ ПЕРИОД 2020 И 2021 ГОДОВ</t>
  </si>
  <si>
    <t>Уплата  налога на имущества</t>
  </si>
  <si>
    <t>Финансовое обеспечение минимального размера оплаты труда работников бюджетной сферы</t>
  </si>
  <si>
    <t>КЛАССИФИКАЦИИ РАСХОДОВ НА 2019 ГОД И ПЛАНОВЫЙ ПЕРИОД 2020 И 2021 ГОДОВ</t>
  </si>
  <si>
    <t>Осушествление деятельности главы муниципального образования</t>
  </si>
  <si>
    <t>Осуществление деятельности главы муниципального образования</t>
  </si>
  <si>
    <t>Основное мероприятие "Исполнение судебных актов и мировых соглашений"</t>
  </si>
  <si>
    <t>ПРОГРАММА МУНИЦИПАЛЬНЫХ ВНУТРЕННИХ ЗАИМСТВОВАНИЙ  МО ПРЕЧИСТИНСКИЙ СЕЛЬСОВЕТ   НА 2019 ГОД И НА ПЛАНОВЫЙ ПЕРИОД 2020 И 2021 ГОДОВ</t>
  </si>
  <si>
    <t xml:space="preserve">         Программа муниципальных внутренних заимствований на 2019 год и на плановый  период  2020  и  2021  годов  предусматривае т при необходимости покрытие дефицита бюджета муниципального образования Пречистинский сельсовет Оренбургского района Оренбургской области за счет привлечения кредитов от других бюджетов бюджетной системы Российской Федерации и кредитных организаций. </t>
  </si>
  <si>
    <t xml:space="preserve"> МУНИЦИПАЛЬНЫХ ГАРАНТИЙ БЮДЖЕТА МУНИЦИПАЛЬНОГО ОБРАЗОВАНИЯ ПРЕЧИСТИНСКИЙ  СЕЛЬСОВЕТ                                            В ВАЛЮТЕ РОССИЙСКОЙ ФЕДЕРАЦИИ НА 2019 ГОД И НА ПЛАНОВЫЙ ПЕРИОД 2020 И 2021 ГОДОВ</t>
  </si>
  <si>
    <t>Перечень муниципальных гарантий, подлежащих предоставлению в 2019-2021 годах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</si>
  <si>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</si>
  <si>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трансферты.</t>
  </si>
  <si>
    <t>202 15002 10 0001 150</t>
  </si>
  <si>
    <t>2 02 10000 00 0000 150</t>
  </si>
  <si>
    <t>2 02 15001 00 0000 150</t>
  </si>
  <si>
    <t>2 02 15001 10 0000 150</t>
  </si>
  <si>
    <t>2 02 15001 10 0001 150</t>
  </si>
  <si>
    <t>2 02 15001 10 0002 150</t>
  </si>
  <si>
    <t>2 02 15002 00 0000 150</t>
  </si>
  <si>
    <t>2 02 15002 10 0002 150</t>
  </si>
  <si>
    <t>2 02 30000 00 0000 150</t>
  </si>
  <si>
    <t>2 02 35118 00 0000 150</t>
  </si>
  <si>
    <t>2 02 35118 10 0000 150</t>
  </si>
  <si>
    <t>202 40000 00 0000 150</t>
  </si>
  <si>
    <t>2 02 15002 10 0810 150</t>
  </si>
  <si>
    <t>2 02 19999 10 0000 150</t>
  </si>
  <si>
    <t>202 01999 10 0002 150</t>
  </si>
  <si>
    <t>2 02 02999 10 0000 150</t>
  </si>
  <si>
    <t>2 02 30024 10 0000 150</t>
  </si>
  <si>
    <t>2 02 39999 10 0000 150</t>
  </si>
  <si>
    <t>2 02 40014 10 0000 150</t>
  </si>
  <si>
    <t>2 02 45144 10 0000 150</t>
  </si>
  <si>
    <t>2 02 45147 10 0000 150</t>
  </si>
  <si>
    <t>2 02 45160 10 0000 150</t>
  </si>
  <si>
    <t>2 02 49999 10 0000 150</t>
  </si>
  <si>
    <t>2 02 49999 10 0051 150</t>
  </si>
  <si>
    <t>2 02 49999 10 0077 150</t>
  </si>
  <si>
    <t>2 02 49999 10 0216 150</t>
  </si>
  <si>
    <t>2 02 49999 10 0298 150</t>
  </si>
  <si>
    <t>2 02 49999 10 0299 150</t>
  </si>
  <si>
    <t>2 02 49999 10 0301 150</t>
  </si>
  <si>
    <t>2 02 49999 10 0302 150</t>
  </si>
  <si>
    <t>2 02 49999 10 9981 150</t>
  </si>
  <si>
    <t>2 02 49999 10 9982 150</t>
  </si>
  <si>
    <t>202 49999 10 8820 150</t>
  </si>
  <si>
    <t>2 02 90054 10 0000 150</t>
  </si>
  <si>
    <t>2 07 05030 10 0000 150</t>
  </si>
  <si>
    <t>2 18 60010 10 0000 150</t>
  </si>
  <si>
    <t>2 19 60010 10 0000 150</t>
  </si>
  <si>
    <t xml:space="preserve">НОРМАТИВЫ ОТЧИСЛЕНИЙ ДОХОДОВ В БЮДЖЕТ МУНИЦИПАЛЬНОГО ОБРАЗОВАНИЯ ПРЕЧИСТИНСКИЙ СЕЛЬСОВЕТ НА 2019 ГОД  И НА ПЛАНОВЫЙ ПЕРИОД  2020 И 2021 ГОДОВ </t>
  </si>
  <si>
    <t xml:space="preserve">Перечень главных администраторов (администраторов) доходов бюджета муниципального образования Пречистинский сельсовет на 2019  год и плановый период 2020-2021 годов </t>
  </si>
  <si>
    <r>
      <t>Прочие межбюджетные трансферты  на софинансирование расходов по подготовке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зонах, зонах с особыми условиями использования территорий</t>
    </r>
    <r>
      <rPr>
        <sz val="13"/>
        <color theme="1"/>
        <rFont val="Times New Roman"/>
        <family val="1"/>
        <charset val="204"/>
      </rPr>
      <t>.</t>
    </r>
  </si>
  <si>
    <t>207 05030 10 1000 150</t>
  </si>
  <si>
    <t>207 05030 10 9000 150</t>
  </si>
  <si>
    <t>2 08 05000 10 0000 150</t>
  </si>
  <si>
    <t>2 18 05010 10 0000 150</t>
  </si>
  <si>
    <t>2 18 05030 10 0000 150</t>
  </si>
  <si>
    <t>2 02 15002 10 0001 150</t>
  </si>
  <si>
    <t>2 02 49999 10 6888 150</t>
  </si>
  <si>
    <t>Прочие межбюджетные трансферты, передаваемые бюджетам сельских поселений на финансовое обеспечение минимальногоразмера оплаты труда работников бюджетной сферы</t>
  </si>
  <si>
    <t>Другие общегосударственные вопросы</t>
  </si>
  <si>
    <t>Участие в предупреждении и ликвидации последствий чрезвычайных ситуаций в границах поселения</t>
  </si>
  <si>
    <t>Межбюджетные трансферты из бюджетов поселений на осуществление части пономочий по решению вопросов местного значения, в соответствии с заключенными соглашениями ,на выполнение внешнего муниципального финансового контроля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</si>
  <si>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</si>
  <si>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</si>
  <si>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</si>
  <si>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</si>
  <si>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</si>
  <si>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</si>
  <si>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</si>
  <si>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</si>
  <si>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</si>
  <si>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1 03 02232 01 0000 110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</si>
  <si>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</si>
  <si>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1 03 02242 01 0000 110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</si>
  <si>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</si>
  <si>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1 03 02252 01 0000 110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</si>
  <si>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</si>
  <si>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1 03 02262 01 0000 110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</si>
  <si>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</si>
  <si>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                                                                                 от 28  декабря 2018 г. № 123</t>
  </si>
  <si>
    <t xml:space="preserve">от 28  декабря 2018 г. №123 </t>
  </si>
  <si>
    <t xml:space="preserve">28 декабря 2018 года №123 </t>
  </si>
  <si>
    <t xml:space="preserve">28 декабря 2018 года № 123 </t>
  </si>
  <si>
    <t>28 декабря 2018 года № 123</t>
  </si>
  <si>
    <t>от 28  декабря 2018 г. № 123</t>
  </si>
  <si>
    <t xml:space="preserve">               от 28 декабря 2018 г. №123  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</si>
</sst>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#,##0.00;[Red]\-#,##0.00;0.00"/>
    <numFmt numFmtId="165" formatCode="000"/>
    <numFmt numFmtId="166" formatCode="00000"/>
    <numFmt numFmtId="167" formatCode="00"/>
    <numFmt numFmtId="168" formatCode="0000000000"/>
    <numFmt numFmtId="169" formatCode="0000"/>
    <numFmt numFmtId="170" formatCode="000\.00\.000\.0"/>
    <numFmt numFmtId="171" formatCode="#,##0.00_ ;[Red]\-#,##0.00\ "/>
    <numFmt numFmtId="172" formatCode="00\ 0\ 0000;;"/>
    <numFmt numFmtId="173" formatCode="_-* #,##0.0_р_._-;\-* #,##0.0_р_._-;_-* &quot;-&quot;??_р_._-;_-@_-"/>
    <numFmt numFmtId="174" formatCode="0_ ;[Red]\-0\ "/>
  </numFmts>
  <fonts count="4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0"/>
    <xf numFmtId="0" fontId="24" fillId="0" borderId="0"/>
    <xf numFmtId="43" fontId="24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174" fontId="1" fillId="0" borderId="0" applyFont="0" applyFill="0" applyBorder="0" applyAlignment="0" applyProtection="0"/>
  </cellStyleXfs>
  <cellXfs count="70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4" xfId="1" applyNumberFormat="1" applyFont="1" applyFill="1" applyBorder="1" applyAlignment="1" applyProtection="1">
      <protection hidden="1"/>
    </xf>
    <xf numFmtId="0" fontId="4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165" fontId="5" fillId="0" borderId="12" xfId="1" applyNumberFormat="1" applyFont="1" applyFill="1" applyBorder="1" applyAlignment="1" applyProtection="1">
      <alignment horizontal="center" vertical="center"/>
      <protection hidden="1"/>
    </xf>
    <xf numFmtId="165" fontId="6" fillId="0" borderId="13" xfId="1" applyNumberFormat="1" applyFont="1" applyFill="1" applyBorder="1" applyAlignment="1" applyProtection="1">
      <alignment horizontal="center" vertical="center"/>
      <protection hidden="1"/>
    </xf>
    <xf numFmtId="166" fontId="6" fillId="0" borderId="12" xfId="1" applyNumberFormat="1" applyFont="1" applyFill="1" applyBorder="1" applyAlignment="1" applyProtection="1">
      <alignment horizontal="center" vertical="center"/>
      <protection hidden="1"/>
    </xf>
    <xf numFmtId="167" fontId="6" fillId="0" borderId="12" xfId="1" applyNumberFormat="1" applyFont="1" applyFill="1" applyBorder="1" applyAlignment="1" applyProtection="1">
      <alignment horizontal="center" vertical="center"/>
      <protection hidden="1"/>
    </xf>
    <xf numFmtId="1" fontId="6" fillId="0" borderId="12" xfId="1" applyNumberFormat="1" applyFont="1" applyFill="1" applyBorder="1" applyAlignment="1" applyProtection="1">
      <alignment horizontal="center" vertical="center"/>
      <protection hidden="1"/>
    </xf>
    <xf numFmtId="168" fontId="5" fillId="0" borderId="12" xfId="1" applyNumberFormat="1" applyFont="1" applyFill="1" applyBorder="1" applyAlignment="1" applyProtection="1">
      <alignment horizontal="center" vertical="center"/>
      <protection hidden="1"/>
    </xf>
    <xf numFmtId="167" fontId="6" fillId="0" borderId="13" xfId="1" applyNumberFormat="1" applyFont="1" applyFill="1" applyBorder="1" applyAlignment="1" applyProtection="1">
      <alignment horizontal="center" vertical="center"/>
      <protection hidden="1"/>
    </xf>
    <xf numFmtId="167" fontId="6" fillId="0" borderId="11" xfId="1" applyNumberFormat="1" applyFont="1" applyFill="1" applyBorder="1" applyAlignment="1" applyProtection="1">
      <alignment horizontal="center" vertical="center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8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70" fontId="8" fillId="2" borderId="15" xfId="1" applyNumberFormat="1" applyFont="1" applyFill="1" applyBorder="1" applyAlignment="1" applyProtection="1">
      <alignment horizontal="left" vertical="center" wrapText="1"/>
      <protection hidden="1"/>
    </xf>
    <xf numFmtId="0" fontId="3" fillId="0" borderId="10" xfId="1" applyNumberFormat="1" applyFont="1" applyFill="1" applyBorder="1" applyAlignment="1" applyProtection="1">
      <protection hidden="1"/>
    </xf>
    <xf numFmtId="165" fontId="6" fillId="0" borderId="17" xfId="1" applyNumberFormat="1" applyFont="1" applyFill="1" applyBorder="1" applyAlignment="1" applyProtection="1">
      <alignment horizontal="center" vertical="center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center" vertical="center"/>
      <protection hidden="1"/>
    </xf>
    <xf numFmtId="1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7" xfId="1" applyNumberFormat="1" applyFont="1" applyFill="1" applyBorder="1" applyAlignment="1" applyProtection="1">
      <alignment horizontal="center" vertical="center"/>
      <protection hidden="1"/>
    </xf>
    <xf numFmtId="167" fontId="6" fillId="0" borderId="16" xfId="1" applyNumberFormat="1" applyFont="1" applyFill="1" applyBorder="1" applyAlignment="1" applyProtection="1">
      <alignment horizontal="center" vertical="center"/>
      <protection hidden="1"/>
    </xf>
    <xf numFmtId="165" fontId="6" fillId="0" borderId="16" xfId="1" applyNumberFormat="1" applyFont="1" applyFill="1" applyBorder="1" applyAlignment="1" applyProtection="1">
      <alignment horizontal="center" vertical="center"/>
      <protection hidden="1"/>
    </xf>
    <xf numFmtId="169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4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6" xfId="1" applyNumberFormat="1" applyFont="1" applyFill="1" applyBorder="1" applyAlignment="1" applyProtection="1">
      <alignment horizontal="center" vertical="center"/>
      <protection hidden="1"/>
    </xf>
    <xf numFmtId="167" fontId="7" fillId="0" borderId="6" xfId="1" applyNumberFormat="1" applyFont="1" applyFill="1" applyBorder="1" applyAlignment="1" applyProtection="1">
      <alignment horizontal="center" vertical="center"/>
      <protection hidden="1"/>
    </xf>
    <xf numFmtId="167" fontId="7" fillId="0" borderId="8" xfId="1" applyNumberFormat="1" applyFont="1" applyFill="1" applyBorder="1" applyAlignment="1" applyProtection="1">
      <alignment horizontal="center" vertical="center"/>
      <protection hidden="1"/>
    </xf>
    <xf numFmtId="165" fontId="7" fillId="0" borderId="8" xfId="1" applyNumberFormat="1" applyFont="1" applyFill="1" applyBorder="1" applyAlignment="1" applyProtection="1">
      <alignment horizontal="center" vertical="center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center" vertical="center"/>
      <protection hidden="1"/>
    </xf>
    <xf numFmtId="167" fontId="6" fillId="0" borderId="6" xfId="1" applyNumberFormat="1" applyFont="1" applyFill="1" applyBorder="1" applyAlignment="1" applyProtection="1">
      <alignment horizontal="center" vertical="center"/>
      <protection hidden="1"/>
    </xf>
    <xf numFmtId="167" fontId="6" fillId="0" borderId="8" xfId="1" applyNumberFormat="1" applyFont="1" applyFill="1" applyBorder="1" applyAlignment="1" applyProtection="1">
      <alignment horizontal="center" vertical="center"/>
      <protection hidden="1"/>
    </xf>
    <xf numFmtId="165" fontId="6" fillId="0" borderId="8" xfId="1" applyNumberFormat="1" applyFont="1" applyFill="1" applyBorder="1" applyAlignment="1" applyProtection="1">
      <alignment horizontal="center" vertical="center"/>
      <protection hidden="1"/>
    </xf>
    <xf numFmtId="165" fontId="7" fillId="0" borderId="17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center" vertical="center"/>
      <protection hidden="1"/>
    </xf>
    <xf numFmtId="1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7" xfId="1" applyNumberFormat="1" applyFont="1" applyFill="1" applyBorder="1" applyAlignment="1" applyProtection="1">
      <alignment horizontal="center" vertical="center"/>
      <protection hidden="1"/>
    </xf>
    <xf numFmtId="167" fontId="7" fillId="0" borderId="16" xfId="1" applyNumberFormat="1" applyFont="1" applyFill="1" applyBorder="1" applyAlignment="1" applyProtection="1">
      <alignment horizontal="center" vertical="center"/>
      <protection hidden="1"/>
    </xf>
    <xf numFmtId="165" fontId="7" fillId="0" borderId="16" xfId="1" applyNumberFormat="1" applyFont="1" applyFill="1" applyBorder="1" applyAlignment="1" applyProtection="1">
      <alignment horizontal="center" vertical="center"/>
      <protection hidden="1"/>
    </xf>
    <xf numFmtId="165" fontId="8" fillId="0" borderId="17" xfId="1" applyNumberFormat="1" applyFont="1" applyFill="1" applyBorder="1" applyAlignment="1" applyProtection="1">
      <alignment horizontal="center" vertical="center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center" vertical="center"/>
      <protection hidden="1"/>
    </xf>
    <xf numFmtId="1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7" xfId="1" applyNumberFormat="1" applyFont="1" applyFill="1" applyBorder="1" applyAlignment="1" applyProtection="1">
      <alignment horizontal="center" vertical="center"/>
      <protection hidden="1"/>
    </xf>
    <xf numFmtId="167" fontId="8" fillId="0" borderId="16" xfId="1" applyNumberFormat="1" applyFont="1" applyFill="1" applyBorder="1" applyAlignment="1" applyProtection="1">
      <alignment horizontal="center" vertical="center"/>
      <protection hidden="1"/>
    </xf>
    <xf numFmtId="165" fontId="8" fillId="0" borderId="16" xfId="1" applyNumberFormat="1" applyFont="1" applyFill="1" applyBorder="1" applyAlignment="1" applyProtection="1">
      <alignment horizontal="center" vertical="center"/>
      <protection hidden="1"/>
    </xf>
    <xf numFmtId="0" fontId="9" fillId="0" borderId="0" xfId="1" applyNumberFormat="1" applyFont="1" applyFill="1" applyAlignment="1" applyProtection="1">
      <alignment horizontal="center" vertical="center"/>
      <protection hidden="1"/>
    </xf>
    <xf numFmtId="0" fontId="5" fillId="0" borderId="19" xfId="1" applyNumberFormat="1" applyFont="1" applyFill="1" applyBorder="1" applyAlignment="1" applyProtection="1">
      <alignment horizontal="center" vertical="center"/>
      <protection hidden="1"/>
    </xf>
    <xf numFmtId="0" fontId="5" fillId="0" borderId="20" xfId="1" applyNumberFormat="1" applyFont="1" applyFill="1" applyBorder="1" applyAlignment="1" applyProtection="1">
      <alignment horizontal="center" vertical="center"/>
      <protection hidden="1"/>
    </xf>
    <xf numFmtId="0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6" fillId="0" borderId="21" xfId="1" applyNumberFormat="1" applyFont="1" applyFill="1" applyBorder="1" applyAlignment="1" applyProtection="1">
      <alignment horizontal="center" vertical="center"/>
      <protection hidden="1"/>
    </xf>
    <xf numFmtId="0" fontId="6" fillId="0" borderId="19" xfId="1" applyNumberFormat="1" applyFont="1" applyFill="1" applyBorder="1" applyAlignment="1" applyProtection="1">
      <alignment horizontal="center" vertical="center"/>
      <protection hidden="1"/>
    </xf>
    <xf numFmtId="0" fontId="7" fillId="0" borderId="19" xfId="1" applyNumberFormat="1" applyFont="1" applyFill="1" applyBorder="1" applyAlignment="1" applyProtection="1">
      <alignment horizontal="center" vertical="center"/>
      <protection hidden="1"/>
    </xf>
    <xf numFmtId="0" fontId="8" fillId="0" borderId="19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Continuous" vertical="center" wrapText="1"/>
      <protection hidden="1"/>
    </xf>
    <xf numFmtId="0" fontId="10" fillId="0" borderId="20" xfId="1" applyNumberFormat="1" applyFont="1" applyFill="1" applyBorder="1" applyAlignment="1" applyProtection="1">
      <alignment horizontal="centerContinuous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1" xfId="1" applyNumberFormat="1" applyFont="1" applyFill="1" applyBorder="1" applyAlignment="1" applyProtection="1">
      <alignment horizontal="centerContinuous" vertical="center" wrapText="1"/>
      <protection hidden="1"/>
    </xf>
    <xf numFmtId="0" fontId="4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1" fillId="0" borderId="0" xfId="1" applyNumberFormat="1" applyFont="1" applyFill="1" applyAlignment="1" applyProtection="1">
      <alignment horizontal="left" vertical="center"/>
      <protection hidden="1"/>
    </xf>
    <xf numFmtId="0" fontId="11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0" fontId="11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left"/>
      <protection hidden="1"/>
    </xf>
    <xf numFmtId="0" fontId="11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167" fontId="6" fillId="0" borderId="0" xfId="1" applyNumberFormat="1" applyFont="1" applyFill="1" applyBorder="1" applyAlignment="1" applyProtection="1">
      <alignment horizontal="center" vertical="center"/>
      <protection hidden="1"/>
    </xf>
    <xf numFmtId="1" fontId="6" fillId="0" borderId="0" xfId="1" applyNumberFormat="1" applyFont="1" applyFill="1" applyBorder="1" applyAlignment="1" applyProtection="1">
      <alignment horizontal="center" vertical="center"/>
      <protection hidden="1"/>
    </xf>
    <xf numFmtId="166" fontId="6" fillId="0" borderId="0" xfId="1" applyNumberFormat="1" applyFont="1" applyFill="1" applyBorder="1" applyAlignment="1" applyProtection="1">
      <alignment horizontal="center" vertical="center"/>
      <protection hidden="1"/>
    </xf>
    <xf numFmtId="168" fontId="13" fillId="0" borderId="12" xfId="1" applyNumberFormat="1" applyFont="1" applyFill="1" applyBorder="1" applyAlignment="1" applyProtection="1">
      <alignment horizontal="center" vertical="center"/>
      <protection hidden="1"/>
    </xf>
    <xf numFmtId="165" fontId="13" fillId="0" borderId="12" xfId="1" applyNumberFormat="1" applyFont="1" applyFill="1" applyBorder="1" applyAlignment="1" applyProtection="1">
      <alignment horizontal="center" vertical="center"/>
      <protection hidden="1"/>
    </xf>
    <xf numFmtId="165" fontId="14" fillId="0" borderId="16" xfId="1" applyNumberFormat="1" applyFont="1" applyFill="1" applyBorder="1" applyAlignment="1" applyProtection="1">
      <alignment horizontal="center" vertical="center"/>
      <protection hidden="1"/>
    </xf>
    <xf numFmtId="167" fontId="14" fillId="0" borderId="16" xfId="1" applyNumberFormat="1" applyFont="1" applyFill="1" applyBorder="1" applyAlignment="1" applyProtection="1">
      <alignment horizontal="center" vertical="center"/>
      <protection hidden="1"/>
    </xf>
    <xf numFmtId="167" fontId="14" fillId="0" borderId="17" xfId="1" applyNumberFormat="1" applyFont="1" applyFill="1" applyBorder="1" applyAlignment="1" applyProtection="1">
      <alignment horizontal="center" vertical="center"/>
      <protection hidden="1"/>
    </xf>
    <xf numFmtId="168" fontId="15" fillId="0" borderId="12" xfId="1" applyNumberFormat="1" applyFont="1" applyFill="1" applyBorder="1" applyAlignment="1" applyProtection="1">
      <alignment horizontal="center" vertical="center"/>
      <protection hidden="1"/>
    </xf>
    <xf numFmtId="167" fontId="14" fillId="0" borderId="1" xfId="1" applyNumberFormat="1" applyFont="1" applyFill="1" applyBorder="1" applyAlignment="1" applyProtection="1">
      <alignment horizontal="center" vertical="center"/>
      <protection hidden="1"/>
    </xf>
    <xf numFmtId="1" fontId="14" fillId="0" borderId="1" xfId="1" applyNumberFormat="1" applyFont="1" applyFill="1" applyBorder="1" applyAlignment="1" applyProtection="1">
      <alignment horizontal="center" vertical="center"/>
      <protection hidden="1"/>
    </xf>
    <xf numFmtId="166" fontId="14" fillId="0" borderId="1" xfId="1" applyNumberFormat="1" applyFont="1" applyFill="1" applyBorder="1" applyAlignment="1" applyProtection="1">
      <alignment horizontal="center" vertical="center"/>
      <protection hidden="1"/>
    </xf>
    <xf numFmtId="165" fontId="14" fillId="0" borderId="17" xfId="1" applyNumberFormat="1" applyFont="1" applyFill="1" applyBorder="1" applyAlignment="1" applyProtection="1">
      <alignment horizontal="center" vertical="center"/>
      <protection hidden="1"/>
    </xf>
    <xf numFmtId="165" fontId="15" fillId="0" borderId="12" xfId="1" applyNumberFormat="1" applyFont="1" applyFill="1" applyBorder="1" applyAlignment="1" applyProtection="1">
      <alignment horizontal="center" vertical="center"/>
      <protection hidden="1"/>
    </xf>
    <xf numFmtId="165" fontId="14" fillId="0" borderId="8" xfId="1" applyNumberFormat="1" applyFont="1" applyFill="1" applyBorder="1" applyAlignment="1" applyProtection="1">
      <alignment horizontal="center" vertical="center"/>
      <protection hidden="1"/>
    </xf>
    <xf numFmtId="167" fontId="14" fillId="0" borderId="8" xfId="1" applyNumberFormat="1" applyFont="1" applyFill="1" applyBorder="1" applyAlignment="1" applyProtection="1">
      <alignment horizontal="center" vertical="center"/>
      <protection hidden="1"/>
    </xf>
    <xf numFmtId="167" fontId="14" fillId="0" borderId="6" xfId="1" applyNumberFormat="1" applyFont="1" applyFill="1" applyBorder="1" applyAlignment="1" applyProtection="1">
      <alignment horizontal="center" vertical="center"/>
      <protection hidden="1"/>
    </xf>
    <xf numFmtId="165" fontId="14" fillId="0" borderId="6" xfId="1" applyNumberFormat="1" applyFont="1" applyFill="1" applyBorder="1" applyAlignment="1" applyProtection="1">
      <alignment horizontal="center" vertical="center"/>
      <protection hidden="1"/>
    </xf>
    <xf numFmtId="169" fontId="12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12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12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11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11" xfId="1" applyNumberFormat="1" applyFont="1" applyFill="1" applyBorder="1" applyAlignment="1" applyProtection="1">
      <alignment horizontal="center" vertical="center"/>
      <protection hidden="1"/>
    </xf>
    <xf numFmtId="167" fontId="12" fillId="0" borderId="11" xfId="1" applyNumberFormat="1" applyFont="1" applyFill="1" applyBorder="1" applyAlignment="1" applyProtection="1">
      <alignment horizontal="center" vertical="center"/>
      <protection hidden="1"/>
    </xf>
    <xf numFmtId="167" fontId="12" fillId="0" borderId="13" xfId="1" applyNumberFormat="1" applyFont="1" applyFill="1" applyBorder="1" applyAlignment="1" applyProtection="1">
      <alignment horizontal="center" vertical="center"/>
      <protection hidden="1"/>
    </xf>
    <xf numFmtId="167" fontId="12" fillId="0" borderId="12" xfId="1" applyNumberFormat="1" applyFont="1" applyFill="1" applyBorder="1" applyAlignment="1" applyProtection="1">
      <alignment horizontal="center" vertical="center"/>
      <protection hidden="1"/>
    </xf>
    <xf numFmtId="1" fontId="12" fillId="0" borderId="12" xfId="1" applyNumberFormat="1" applyFont="1" applyFill="1" applyBorder="1" applyAlignment="1" applyProtection="1">
      <alignment horizontal="center" vertical="center"/>
      <protection hidden="1"/>
    </xf>
    <xf numFmtId="166" fontId="12" fillId="0" borderId="12" xfId="1" applyNumberFormat="1" applyFont="1" applyFill="1" applyBorder="1" applyAlignment="1" applyProtection="1">
      <alignment horizontal="center" vertical="center"/>
      <protection hidden="1"/>
    </xf>
    <xf numFmtId="165" fontId="12" fillId="0" borderId="13" xfId="1" applyNumberFormat="1" applyFont="1" applyFill="1" applyBorder="1" applyAlignment="1" applyProtection="1">
      <alignment horizontal="center" vertical="center"/>
      <protection hidden="1"/>
    </xf>
    <xf numFmtId="165" fontId="12" fillId="0" borderId="14" xfId="1" applyNumberFormat="1" applyFont="1" applyFill="1" applyBorder="1" applyAlignment="1" applyProtection="1">
      <alignment horizontal="center" vertical="center"/>
      <protection hidden="1"/>
    </xf>
    <xf numFmtId="167" fontId="12" fillId="0" borderId="14" xfId="1" applyNumberFormat="1" applyFont="1" applyFill="1" applyBorder="1" applyAlignment="1" applyProtection="1">
      <alignment horizontal="center" vertical="center"/>
      <protection hidden="1"/>
    </xf>
    <xf numFmtId="167" fontId="12" fillId="0" borderId="7" xfId="1" applyNumberFormat="1" applyFont="1" applyFill="1" applyBorder="1" applyAlignment="1" applyProtection="1">
      <alignment horizontal="center" vertical="center"/>
      <protection hidden="1"/>
    </xf>
    <xf numFmtId="168" fontId="13" fillId="0" borderId="2" xfId="1" applyNumberFormat="1" applyFont="1" applyFill="1" applyBorder="1" applyAlignment="1" applyProtection="1">
      <alignment horizontal="center" vertical="center"/>
      <protection hidden="1"/>
    </xf>
    <xf numFmtId="167" fontId="12" fillId="0" borderId="2" xfId="1" applyNumberFormat="1" applyFont="1" applyFill="1" applyBorder="1" applyAlignment="1" applyProtection="1">
      <alignment horizontal="center" vertical="center"/>
      <protection hidden="1"/>
    </xf>
    <xf numFmtId="1" fontId="12" fillId="0" borderId="2" xfId="1" applyNumberFormat="1" applyFont="1" applyFill="1" applyBorder="1" applyAlignment="1" applyProtection="1">
      <alignment horizontal="center" vertical="center"/>
      <protection hidden="1"/>
    </xf>
    <xf numFmtId="166" fontId="12" fillId="0" borderId="2" xfId="1" applyNumberFormat="1" applyFont="1" applyFill="1" applyBorder="1" applyAlignment="1" applyProtection="1">
      <alignment horizontal="center" vertical="center"/>
      <protection hidden="1"/>
    </xf>
    <xf numFmtId="165" fontId="12" fillId="0" borderId="7" xfId="1" applyNumberFormat="1" applyFont="1" applyFill="1" applyBorder="1" applyAlignment="1" applyProtection="1">
      <alignment horizontal="center" vertical="center"/>
      <protection hidden="1"/>
    </xf>
    <xf numFmtId="165" fontId="13" fillId="0" borderId="2" xfId="1" applyNumberFormat="1" applyFont="1" applyFill="1" applyBorder="1" applyAlignment="1" applyProtection="1">
      <alignment horizontal="center" vertical="center"/>
      <protection hidden="1"/>
    </xf>
    <xf numFmtId="0" fontId="16" fillId="0" borderId="9" xfId="1" applyNumberFormat="1" applyFont="1" applyFill="1" applyBorder="1" applyAlignment="1" applyProtection="1">
      <protection hidden="1"/>
    </xf>
    <xf numFmtId="0" fontId="4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/>
      <protection hidden="1"/>
    </xf>
    <xf numFmtId="165" fontId="8" fillId="0" borderId="29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5" xfId="1" applyNumberFormat="1" applyFont="1" applyFill="1" applyBorder="1" applyAlignment="1" applyProtection="1">
      <alignment horizontal="left" vertical="center" wrapText="1"/>
      <protection hidden="1"/>
    </xf>
    <xf numFmtId="167" fontId="14" fillId="0" borderId="0" xfId="1" applyNumberFormat="1" applyFont="1" applyFill="1" applyBorder="1" applyAlignment="1" applyProtection="1">
      <alignment horizontal="center" vertical="center"/>
      <protection hidden="1"/>
    </xf>
    <xf numFmtId="1" fontId="14" fillId="0" borderId="0" xfId="1" applyNumberFormat="1" applyFont="1" applyFill="1" applyBorder="1" applyAlignment="1" applyProtection="1">
      <alignment horizontal="center" vertical="center"/>
      <protection hidden="1"/>
    </xf>
    <xf numFmtId="166" fontId="14" fillId="0" borderId="0" xfId="1" applyNumberFormat="1" applyFont="1" applyFill="1" applyBorder="1" applyAlignment="1" applyProtection="1">
      <alignment horizontal="center" vertical="center"/>
      <protection hidden="1"/>
    </xf>
    <xf numFmtId="167" fontId="7" fillId="0" borderId="0" xfId="1" applyNumberFormat="1" applyFont="1" applyFill="1" applyBorder="1" applyAlignment="1" applyProtection="1">
      <alignment horizontal="center" vertical="center"/>
      <protection hidden="1"/>
    </xf>
    <xf numFmtId="1" fontId="7" fillId="0" borderId="0" xfId="1" applyNumberFormat="1" applyFont="1" applyFill="1" applyBorder="1" applyAlignment="1" applyProtection="1">
      <alignment horizontal="center" vertical="center"/>
      <protection hidden="1"/>
    </xf>
    <xf numFmtId="166" fontId="7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30" xfId="1" applyNumberFormat="1" applyFont="1" applyFill="1" applyBorder="1" applyAlignment="1" applyProtection="1">
      <protection hidden="1"/>
    </xf>
    <xf numFmtId="0" fontId="16" fillId="0" borderId="3" xfId="1" applyNumberFormat="1" applyFont="1" applyFill="1" applyBorder="1" applyAlignment="1" applyProtection="1">
      <protection hidden="1"/>
    </xf>
    <xf numFmtId="171" fontId="8" fillId="0" borderId="16" xfId="1" applyNumberFormat="1" applyFont="1" applyFill="1" applyBorder="1" applyAlignment="1" applyProtection="1">
      <alignment horizontal="right" vertical="center"/>
      <protection hidden="1"/>
    </xf>
    <xf numFmtId="171" fontId="8" fillId="0" borderId="28" xfId="1" applyNumberFormat="1" applyFont="1" applyFill="1" applyBorder="1" applyAlignment="1" applyProtection="1">
      <alignment horizontal="right" vertical="center"/>
      <protection hidden="1"/>
    </xf>
    <xf numFmtId="171" fontId="7" fillId="0" borderId="16" xfId="1" applyNumberFormat="1" applyFont="1" applyFill="1" applyBorder="1" applyAlignment="1" applyProtection="1">
      <alignment horizontal="right" vertical="center"/>
      <protection hidden="1"/>
    </xf>
    <xf numFmtId="171" fontId="7" fillId="0" borderId="28" xfId="1" applyNumberFormat="1" applyFont="1" applyFill="1" applyBorder="1" applyAlignment="1" applyProtection="1">
      <alignment horizontal="right" vertical="center"/>
      <protection hidden="1"/>
    </xf>
    <xf numFmtId="171" fontId="14" fillId="0" borderId="16" xfId="1" applyNumberFormat="1" applyFont="1" applyFill="1" applyBorder="1" applyAlignment="1" applyProtection="1">
      <alignment horizontal="right" vertical="center"/>
      <protection hidden="1"/>
    </xf>
    <xf numFmtId="171" fontId="14" fillId="0" borderId="28" xfId="1" applyNumberFormat="1" applyFont="1" applyFill="1" applyBorder="1" applyAlignment="1" applyProtection="1">
      <alignment horizontal="right" vertical="center"/>
      <protection hidden="1"/>
    </xf>
    <xf numFmtId="171" fontId="6" fillId="0" borderId="16" xfId="1" applyNumberFormat="1" applyFont="1" applyFill="1" applyBorder="1" applyAlignment="1" applyProtection="1">
      <alignment horizontal="right" vertical="center"/>
      <protection hidden="1"/>
    </xf>
    <xf numFmtId="171" fontId="6" fillId="0" borderId="28" xfId="1" applyNumberFormat="1" applyFont="1" applyFill="1" applyBorder="1" applyAlignment="1" applyProtection="1">
      <alignment horizontal="right" vertical="center"/>
      <protection hidden="1"/>
    </xf>
    <xf numFmtId="171" fontId="6" fillId="3" borderId="11" xfId="1" applyNumberFormat="1" applyFont="1" applyFill="1" applyBorder="1" applyAlignment="1" applyProtection="1">
      <alignment horizontal="right" vertical="center"/>
      <protection hidden="1"/>
    </xf>
    <xf numFmtId="171" fontId="6" fillId="3" borderId="22" xfId="1" applyNumberFormat="1" applyFont="1" applyFill="1" applyBorder="1" applyAlignment="1" applyProtection="1">
      <alignment horizontal="right" vertical="center"/>
      <protection hidden="1"/>
    </xf>
    <xf numFmtId="171" fontId="6" fillId="3" borderId="16" xfId="1" applyNumberFormat="1" applyFont="1" applyFill="1" applyBorder="1" applyAlignment="1" applyProtection="1">
      <alignment horizontal="right" vertical="center"/>
      <protection hidden="1"/>
    </xf>
    <xf numFmtId="171" fontId="6" fillId="3" borderId="28" xfId="1" applyNumberFormat="1" applyFont="1" applyFill="1" applyBorder="1" applyAlignment="1" applyProtection="1">
      <alignment horizontal="right" vertical="center"/>
      <protection hidden="1"/>
    </xf>
    <xf numFmtId="171" fontId="7" fillId="0" borderId="8" xfId="1" applyNumberFormat="1" applyFont="1" applyFill="1" applyBorder="1" applyAlignment="1" applyProtection="1">
      <alignment horizontal="right" vertical="center"/>
      <protection hidden="1"/>
    </xf>
    <xf numFmtId="171" fontId="7" fillId="0" borderId="5" xfId="1" applyNumberFormat="1" applyFont="1" applyFill="1" applyBorder="1" applyAlignment="1" applyProtection="1">
      <alignment horizontal="right" vertical="center"/>
      <protection hidden="1"/>
    </xf>
    <xf numFmtId="171" fontId="6" fillId="0" borderId="8" xfId="1" applyNumberFormat="1" applyFont="1" applyFill="1" applyBorder="1" applyAlignment="1" applyProtection="1">
      <alignment horizontal="right" vertical="center"/>
      <protection hidden="1"/>
    </xf>
    <xf numFmtId="171" fontId="6" fillId="0" borderId="5" xfId="1" applyNumberFormat="1" applyFont="1" applyFill="1" applyBorder="1" applyAlignment="1" applyProtection="1">
      <alignment horizontal="right" vertical="center"/>
      <protection hidden="1"/>
    </xf>
    <xf numFmtId="171" fontId="12" fillId="0" borderId="16" xfId="1" applyNumberFormat="1" applyFont="1" applyFill="1" applyBorder="1" applyAlignment="1" applyProtection="1">
      <alignment horizontal="right" vertical="center"/>
      <protection hidden="1"/>
    </xf>
    <xf numFmtId="171" fontId="12" fillId="0" borderId="28" xfId="1" applyNumberFormat="1" applyFont="1" applyFill="1" applyBorder="1" applyAlignment="1" applyProtection="1">
      <alignment horizontal="right" vertical="center"/>
      <protection hidden="1"/>
    </xf>
    <xf numFmtId="171" fontId="14" fillId="0" borderId="8" xfId="1" applyNumberFormat="1" applyFont="1" applyFill="1" applyBorder="1" applyAlignment="1" applyProtection="1">
      <alignment horizontal="right" vertical="center"/>
      <protection hidden="1"/>
    </xf>
    <xf numFmtId="171" fontId="14" fillId="0" borderId="5" xfId="1" applyNumberFormat="1" applyFont="1" applyFill="1" applyBorder="1" applyAlignment="1" applyProtection="1">
      <alignment horizontal="right" vertical="center"/>
      <protection hidden="1"/>
    </xf>
    <xf numFmtId="171" fontId="12" fillId="4" borderId="11" xfId="1" applyNumberFormat="1" applyFont="1" applyFill="1" applyBorder="1" applyAlignment="1" applyProtection="1">
      <alignment horizontal="right" vertical="center"/>
      <protection hidden="1"/>
    </xf>
    <xf numFmtId="171" fontId="12" fillId="4" borderId="22" xfId="1" applyNumberFormat="1" applyFont="1" applyFill="1" applyBorder="1" applyAlignment="1" applyProtection="1">
      <alignment horizontal="right" vertical="center"/>
      <protection hidden="1"/>
    </xf>
    <xf numFmtId="171" fontId="12" fillId="0" borderId="14" xfId="1" applyNumberFormat="1" applyFont="1" applyFill="1" applyBorder="1" applyAlignment="1" applyProtection="1">
      <alignment horizontal="right" vertical="center"/>
      <protection hidden="1"/>
    </xf>
    <xf numFmtId="171" fontId="12" fillId="0" borderId="23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4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32" xfId="1" applyNumberFormat="1" applyFont="1" applyFill="1" applyBorder="1" applyAlignment="1" applyProtection="1">
      <alignment horizontal="center" vertical="center"/>
      <protection hidden="1"/>
    </xf>
    <xf numFmtId="0" fontId="17" fillId="0" borderId="19" xfId="1" applyNumberFormat="1" applyFont="1" applyFill="1" applyBorder="1" applyAlignment="1" applyProtection="1">
      <alignment horizontal="center" vertical="center"/>
      <protection hidden="1"/>
    </xf>
    <xf numFmtId="0" fontId="17" fillId="0" borderId="21" xfId="1" applyNumberFormat="1" applyFont="1" applyFill="1" applyBorder="1" applyAlignment="1" applyProtection="1">
      <alignment horizontal="center" vertical="center"/>
      <protection hidden="1"/>
    </xf>
    <xf numFmtId="0" fontId="17" fillId="0" borderId="20" xfId="1" applyNumberFormat="1" applyFont="1" applyFill="1" applyBorder="1" applyAlignment="1" applyProtection="1">
      <alignment horizontal="center" vertical="center"/>
      <protection hidden="1"/>
    </xf>
    <xf numFmtId="170" fontId="6" fillId="0" borderId="33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34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36" xfId="1" applyNumberFormat="1" applyFont="1" applyFill="1" applyBorder="1" applyAlignment="1" applyProtection="1">
      <alignment horizontal="center" vertical="center"/>
      <protection hidden="1"/>
    </xf>
    <xf numFmtId="167" fontId="7" fillId="0" borderId="37" xfId="1" applyNumberFormat="1" applyFont="1" applyFill="1" applyBorder="1" applyAlignment="1" applyProtection="1">
      <alignment horizontal="center" vertical="center"/>
      <protection hidden="1"/>
    </xf>
    <xf numFmtId="168" fontId="6" fillId="0" borderId="38" xfId="1" applyNumberFormat="1" applyFont="1" applyFill="1" applyBorder="1" applyAlignment="1" applyProtection="1">
      <alignment horizontal="center" vertical="center"/>
      <protection hidden="1"/>
    </xf>
    <xf numFmtId="167" fontId="6" fillId="0" borderId="37" xfId="1" applyNumberFormat="1" applyFont="1" applyFill="1" applyBorder="1" applyAlignment="1" applyProtection="1">
      <alignment horizontal="center" vertical="center"/>
      <protection hidden="1"/>
    </xf>
    <xf numFmtId="1" fontId="6" fillId="0" borderId="37" xfId="1" applyNumberFormat="1" applyFont="1" applyFill="1" applyBorder="1" applyAlignment="1" applyProtection="1">
      <alignment horizontal="center" vertical="center"/>
      <protection hidden="1"/>
    </xf>
    <xf numFmtId="166" fontId="6" fillId="0" borderId="36" xfId="1" applyNumberFormat="1" applyFont="1" applyFill="1" applyBorder="1" applyAlignment="1" applyProtection="1">
      <alignment horizontal="center" vertical="center"/>
      <protection hidden="1"/>
    </xf>
    <xf numFmtId="0" fontId="3" fillId="0" borderId="40" xfId="1" applyNumberFormat="1" applyFont="1" applyFill="1" applyBorder="1" applyAlignment="1" applyProtection="1">
      <alignment horizontal="right" vertical="center"/>
      <protection hidden="1"/>
    </xf>
    <xf numFmtId="0" fontId="1" fillId="0" borderId="26" xfId="1" applyNumberFormat="1" applyFont="1" applyFill="1" applyBorder="1" applyAlignment="1" applyProtection="1">
      <protection hidden="1"/>
    </xf>
    <xf numFmtId="170" fontId="6" fillId="0" borderId="4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5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42" xfId="1" applyNumberFormat="1" applyFont="1" applyFill="1" applyBorder="1" applyAlignment="1" applyProtection="1">
      <alignment horizontal="center" vertical="center"/>
      <protection hidden="1"/>
    </xf>
    <xf numFmtId="1" fontId="6" fillId="0" borderId="13" xfId="1" applyNumberFormat="1" applyFont="1" applyFill="1" applyBorder="1" applyAlignment="1" applyProtection="1">
      <alignment horizontal="center" vertical="center"/>
      <protection hidden="1"/>
    </xf>
    <xf numFmtId="166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3" fillId="0" borderId="43" xfId="1" applyNumberFormat="1" applyFont="1" applyFill="1" applyBorder="1" applyAlignment="1" applyProtection="1">
      <alignment horizontal="right" vertical="center"/>
      <protection hidden="1"/>
    </xf>
    <xf numFmtId="165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11" xfId="1" applyNumberFormat="1" applyFont="1" applyFill="1" applyBorder="1" applyAlignment="1" applyProtection="1">
      <alignment horizontal="center" vertical="center"/>
      <protection hidden="1"/>
    </xf>
    <xf numFmtId="167" fontId="7" fillId="0" borderId="13" xfId="1" applyNumberFormat="1" applyFont="1" applyFill="1" applyBorder="1" applyAlignment="1" applyProtection="1">
      <alignment horizontal="center" vertical="center"/>
      <protection hidden="1"/>
    </xf>
    <xf numFmtId="0" fontId="6" fillId="0" borderId="4" xfId="1" applyNumberFormat="1" applyFont="1" applyFill="1" applyBorder="1" applyAlignment="1" applyProtection="1">
      <protection hidden="1"/>
    </xf>
    <xf numFmtId="0" fontId="6" fillId="0" borderId="44" xfId="1" applyNumberFormat="1" applyFont="1" applyFill="1" applyBorder="1" applyAlignment="1" applyProtection="1">
      <protection hidden="1"/>
    </xf>
    <xf numFmtId="0" fontId="18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4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Border="1" applyAlignment="1" applyProtection="1">
      <alignment horizontal="centerContinuous" vertical="top"/>
      <protection hidden="1"/>
    </xf>
    <xf numFmtId="0" fontId="6" fillId="0" borderId="0" xfId="1" applyNumberFormat="1" applyFont="1" applyFill="1" applyBorder="1" applyAlignment="1" applyProtection="1">
      <alignment horizontal="right"/>
      <protection hidden="1"/>
    </xf>
    <xf numFmtId="0" fontId="6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30" xfId="1" applyNumberFormat="1" applyFont="1" applyFill="1" applyBorder="1" applyAlignment="1" applyProtection="1">
      <protection hidden="1"/>
    </xf>
    <xf numFmtId="0" fontId="6" fillId="0" borderId="45" xfId="1" applyNumberFormat="1" applyFont="1" applyFill="1" applyBorder="1" applyAlignment="1" applyProtection="1">
      <protection hidden="1"/>
    </xf>
    <xf numFmtId="168" fontId="6" fillId="0" borderId="18" xfId="1" applyNumberFormat="1" applyFont="1" applyFill="1" applyBorder="1" applyAlignment="1" applyProtection="1">
      <alignment horizontal="center" vertical="center"/>
      <protection hidden="1"/>
    </xf>
    <xf numFmtId="1" fontId="6" fillId="0" borderId="17" xfId="1" applyNumberFormat="1" applyFont="1" applyFill="1" applyBorder="1" applyAlignment="1" applyProtection="1">
      <alignment horizontal="center" vertical="center"/>
      <protection hidden="1"/>
    </xf>
    <xf numFmtId="166" fontId="6" fillId="0" borderId="16" xfId="1" applyNumberFormat="1" applyFont="1" applyFill="1" applyBorder="1" applyAlignment="1" applyProtection="1">
      <alignment horizontal="center" vertical="center"/>
      <protection hidden="1"/>
    </xf>
    <xf numFmtId="168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7" xfId="1" applyNumberFormat="1" applyFont="1" applyFill="1" applyBorder="1" applyAlignment="1" applyProtection="1">
      <alignment horizontal="center" vertical="center"/>
      <protection hidden="1"/>
    </xf>
    <xf numFmtId="0" fontId="7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0" xfId="1" applyNumberFormat="1" applyFont="1" applyFill="1" applyBorder="1" applyAlignment="1" applyProtection="1">
      <alignment horizontal="center" vertical="center"/>
      <protection hidden="1"/>
    </xf>
    <xf numFmtId="0" fontId="7" fillId="0" borderId="21" xfId="1" applyNumberFormat="1" applyFont="1" applyFill="1" applyBorder="1" applyAlignment="1" applyProtection="1">
      <alignment horizontal="center" vertical="center"/>
      <protection hidden="1"/>
    </xf>
    <xf numFmtId="0" fontId="7" fillId="0" borderId="20" xfId="1" applyNumberFormat="1" applyFont="1" applyFill="1" applyBorder="1" applyAlignment="1" applyProtection="1">
      <alignment horizontal="center" vertical="center"/>
      <protection hidden="1"/>
    </xf>
    <xf numFmtId="0" fontId="6" fillId="0" borderId="19" xfId="1" applyNumberFormat="1" applyFont="1" applyFill="1" applyBorder="1" applyAlignment="1" applyProtection="1">
      <alignment horizontal="center" vertical="center"/>
      <protection hidden="1"/>
    </xf>
    <xf numFmtId="0" fontId="6" fillId="0" borderId="20" xfId="1" applyNumberFormat="1" applyFont="1" applyFill="1" applyBorder="1" applyAlignment="1" applyProtection="1">
      <alignment horizontal="center" vertical="center"/>
      <protection hidden="1"/>
    </xf>
    <xf numFmtId="170" fontId="7" fillId="0" borderId="15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2" xfId="1" applyNumberFormat="1" applyFont="1" applyFill="1" applyBorder="1" applyAlignment="1" applyProtection="1">
      <alignment horizontal="center" vertical="center"/>
      <protection hidden="1"/>
    </xf>
    <xf numFmtId="165" fontId="6" fillId="0" borderId="12" xfId="1" applyNumberFormat="1" applyFont="1" applyFill="1" applyBorder="1" applyAlignment="1" applyProtection="1">
      <alignment horizontal="center" vertical="center"/>
      <protection hidden="1"/>
    </xf>
    <xf numFmtId="169" fontId="8" fillId="0" borderId="14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2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0" xfId="1" applyNumberFormat="1" applyFont="1" applyFill="1" applyAlignment="1" applyProtection="1">
      <alignment horizontal="center" vertical="center"/>
      <protection hidden="1"/>
    </xf>
    <xf numFmtId="1" fontId="7" fillId="0" borderId="0" xfId="1" applyNumberFormat="1" applyFont="1" applyFill="1" applyAlignment="1" applyProtection="1">
      <alignment horizontal="center" vertical="center"/>
      <protection hidden="1"/>
    </xf>
    <xf numFmtId="0" fontId="20" fillId="0" borderId="50" xfId="1" applyNumberFormat="1" applyFont="1" applyFill="1" applyBorder="1" applyAlignment="1" applyProtection="1">
      <alignment horizontal="centerContinuous"/>
      <protection hidden="1"/>
    </xf>
    <xf numFmtId="0" fontId="20" fillId="0" borderId="51" xfId="1" applyNumberFormat="1" applyFont="1" applyFill="1" applyBorder="1" applyAlignment="1" applyProtection="1">
      <alignment horizontal="centerContinuous"/>
      <protection hidden="1"/>
    </xf>
    <xf numFmtId="0" fontId="20" fillId="0" borderId="9" xfId="1" applyNumberFormat="1" applyFont="1" applyFill="1" applyBorder="1" applyAlignment="1" applyProtection="1">
      <alignment horizontal="centerContinuous"/>
      <protection hidden="1"/>
    </xf>
    <xf numFmtId="0" fontId="7" fillId="0" borderId="44" xfId="1" applyNumberFormat="1" applyFont="1" applyFill="1" applyBorder="1" applyAlignment="1" applyProtection="1">
      <protection hidden="1"/>
    </xf>
    <xf numFmtId="0" fontId="1" fillId="0" borderId="13" xfId="1" applyBorder="1"/>
    <xf numFmtId="0" fontId="1" fillId="0" borderId="11" xfId="1" applyBorder="1"/>
    <xf numFmtId="0" fontId="1" fillId="0" borderId="42" xfId="1" applyBorder="1"/>
    <xf numFmtId="0" fontId="1" fillId="0" borderId="16" xfId="1" applyBorder="1"/>
    <xf numFmtId="0" fontId="1" fillId="0" borderId="1" xfId="1" applyBorder="1"/>
    <xf numFmtId="0" fontId="1" fillId="0" borderId="18" xfId="1" applyBorder="1"/>
    <xf numFmtId="169" fontId="7" fillId="0" borderId="16" xfId="1" applyNumberFormat="1" applyFont="1" applyFill="1" applyBorder="1" applyAlignment="1" applyProtection="1">
      <alignment vertical="center" wrapText="1"/>
      <protection hidden="1"/>
    </xf>
    <xf numFmtId="169" fontId="7" fillId="0" borderId="1" xfId="1" applyNumberFormat="1" applyFont="1" applyFill="1" applyBorder="1" applyAlignment="1" applyProtection="1">
      <alignment vertical="center" wrapText="1"/>
      <protection hidden="1"/>
    </xf>
    <xf numFmtId="169" fontId="7" fillId="0" borderId="18" xfId="1" applyNumberFormat="1" applyFont="1" applyFill="1" applyBorder="1" applyAlignment="1" applyProtection="1">
      <alignment vertical="center" wrapText="1"/>
      <protection hidden="1"/>
    </xf>
    <xf numFmtId="165" fontId="6" fillId="3" borderId="13" xfId="1" applyNumberFormat="1" applyFont="1" applyFill="1" applyBorder="1" applyAlignment="1" applyProtection="1">
      <alignment horizontal="center" vertical="center"/>
      <protection hidden="1"/>
    </xf>
    <xf numFmtId="165" fontId="6" fillId="3" borderId="17" xfId="1" applyNumberFormat="1" applyFont="1" applyFill="1" applyBorder="1" applyAlignment="1" applyProtection="1">
      <alignment horizontal="center" vertical="center"/>
      <protection hidden="1"/>
    </xf>
    <xf numFmtId="0" fontId="13" fillId="0" borderId="13" xfId="1" applyFont="1" applyBorder="1"/>
    <xf numFmtId="168" fontId="14" fillId="0" borderId="12" xfId="1" applyNumberFormat="1" applyFont="1" applyFill="1" applyBorder="1" applyAlignment="1" applyProtection="1">
      <alignment horizontal="center" vertical="center"/>
      <protection hidden="1"/>
    </xf>
    <xf numFmtId="165" fontId="14" fillId="0" borderId="12" xfId="1" applyNumberFormat="1" applyFont="1" applyFill="1" applyBorder="1" applyAlignment="1" applyProtection="1">
      <alignment horizontal="center" vertical="center"/>
      <protection hidden="1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13" xfId="1" applyNumberFormat="1" applyFont="1" applyFill="1" applyBorder="1" applyAlignment="1" applyProtection="1">
      <alignment horizontal="center" vertical="center"/>
      <protection hidden="1"/>
    </xf>
    <xf numFmtId="165" fontId="7" fillId="0" borderId="13" xfId="1" applyNumberFormat="1" applyFont="1" applyFill="1" applyBorder="1" applyAlignment="1" applyProtection="1">
      <alignment horizontal="center" vertical="center"/>
      <protection hidden="1"/>
    </xf>
    <xf numFmtId="168" fontId="12" fillId="0" borderId="12" xfId="1" applyNumberFormat="1" applyFont="1" applyFill="1" applyBorder="1" applyAlignment="1" applyProtection="1">
      <alignment horizontal="center" vertical="center"/>
      <protection hidden="1"/>
    </xf>
    <xf numFmtId="165" fontId="12" fillId="0" borderId="12" xfId="1" applyNumberFormat="1" applyFont="1" applyFill="1" applyBorder="1" applyAlignment="1" applyProtection="1">
      <alignment horizontal="center" vertical="center"/>
      <protection hidden="1"/>
    </xf>
    <xf numFmtId="0" fontId="7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44" xfId="1" applyNumberFormat="1" applyFont="1" applyFill="1" applyBorder="1" applyAlignment="1" applyProtection="1">
      <alignment horizontal="centerContinuous"/>
      <protection hidden="1"/>
    </xf>
    <xf numFmtId="169" fontId="7" fillId="0" borderId="29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26" xfId="1" applyNumberFormat="1" applyFont="1" applyFill="1" applyBorder="1" applyAlignment="1" applyProtection="1">
      <alignment horizontal="left" vertical="center" wrapText="1"/>
      <protection hidden="1"/>
    </xf>
    <xf numFmtId="0" fontId="1" fillId="0" borderId="26" xfId="1" applyBorder="1"/>
    <xf numFmtId="0" fontId="1" fillId="0" borderId="0" xfId="1" applyBorder="1"/>
    <xf numFmtId="4" fontId="7" fillId="0" borderId="16" xfId="1" applyNumberFormat="1" applyFont="1" applyFill="1" applyBorder="1" applyAlignment="1" applyProtection="1">
      <alignment horizontal="right" vertical="center"/>
      <protection hidden="1"/>
    </xf>
    <xf numFmtId="4" fontId="7" fillId="0" borderId="28" xfId="1" applyNumberFormat="1" applyFont="1" applyFill="1" applyBorder="1" applyAlignment="1" applyProtection="1">
      <alignment horizontal="right" vertical="center"/>
      <protection hidden="1"/>
    </xf>
    <xf numFmtId="4" fontId="14" fillId="0" borderId="16" xfId="1" applyNumberFormat="1" applyFont="1" applyFill="1" applyBorder="1" applyAlignment="1" applyProtection="1">
      <alignment horizontal="right" vertical="center"/>
      <protection hidden="1"/>
    </xf>
    <xf numFmtId="4" fontId="14" fillId="0" borderId="28" xfId="1" applyNumberFormat="1" applyFont="1" applyFill="1" applyBorder="1" applyAlignment="1" applyProtection="1">
      <alignment horizontal="right" vertical="center"/>
      <protection hidden="1"/>
    </xf>
    <xf numFmtId="4" fontId="6" fillId="0" borderId="16" xfId="1" applyNumberFormat="1" applyFont="1" applyFill="1" applyBorder="1" applyAlignment="1" applyProtection="1">
      <alignment horizontal="right" vertical="center"/>
      <protection hidden="1"/>
    </xf>
    <xf numFmtId="4" fontId="6" fillId="0" borderId="28" xfId="1" applyNumberFormat="1" applyFont="1" applyFill="1" applyBorder="1" applyAlignment="1" applyProtection="1">
      <alignment horizontal="right" vertical="center"/>
      <protection hidden="1"/>
    </xf>
    <xf numFmtId="4" fontId="6" fillId="3" borderId="11" xfId="1" applyNumberFormat="1" applyFont="1" applyFill="1" applyBorder="1" applyAlignment="1" applyProtection="1">
      <alignment horizontal="right" vertical="center"/>
      <protection hidden="1"/>
    </xf>
    <xf numFmtId="4" fontId="6" fillId="3" borderId="22" xfId="1" applyNumberFormat="1" applyFont="1" applyFill="1" applyBorder="1" applyAlignment="1" applyProtection="1">
      <alignment horizontal="right" vertical="center"/>
      <protection hidden="1"/>
    </xf>
    <xf numFmtId="4" fontId="14" fillId="0" borderId="8" xfId="1" applyNumberFormat="1" applyFont="1" applyFill="1" applyBorder="1" applyAlignment="1" applyProtection="1">
      <alignment horizontal="right" vertical="center"/>
      <protection hidden="1"/>
    </xf>
    <xf numFmtId="4" fontId="14" fillId="0" borderId="5" xfId="1" applyNumberFormat="1" applyFont="1" applyFill="1" applyBorder="1" applyAlignment="1" applyProtection="1">
      <alignment horizontal="right" vertical="center"/>
      <protection hidden="1"/>
    </xf>
    <xf numFmtId="4" fontId="6" fillId="3" borderId="16" xfId="1" applyNumberFormat="1" applyFont="1" applyFill="1" applyBorder="1" applyAlignment="1" applyProtection="1">
      <alignment horizontal="right" vertical="center"/>
      <protection hidden="1"/>
    </xf>
    <xf numFmtId="4" fontId="6" fillId="3" borderId="28" xfId="1" applyNumberFormat="1" applyFont="1" applyFill="1" applyBorder="1" applyAlignment="1" applyProtection="1">
      <alignment horizontal="right" vertical="center"/>
      <protection hidden="1"/>
    </xf>
    <xf numFmtId="4" fontId="7" fillId="0" borderId="8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Fill="1" applyBorder="1" applyAlignment="1" applyProtection="1">
      <alignment horizontal="right" vertical="center"/>
      <protection hidden="1"/>
    </xf>
    <xf numFmtId="4" fontId="12" fillId="0" borderId="16" xfId="1" applyNumberFormat="1" applyFont="1" applyFill="1" applyBorder="1" applyAlignment="1" applyProtection="1">
      <alignment horizontal="right" vertical="center"/>
      <protection hidden="1"/>
    </xf>
    <xf numFmtId="4" fontId="12" fillId="0" borderId="28" xfId="1" applyNumberFormat="1" applyFont="1" applyFill="1" applyBorder="1" applyAlignment="1" applyProtection="1">
      <alignment horizontal="right" vertical="center"/>
      <protection hidden="1"/>
    </xf>
    <xf numFmtId="4" fontId="6" fillId="0" borderId="8" xfId="1" applyNumberFormat="1" applyFont="1" applyFill="1" applyBorder="1" applyAlignment="1" applyProtection="1">
      <alignment horizontal="right" vertical="center"/>
      <protection hidden="1"/>
    </xf>
    <xf numFmtId="4" fontId="6" fillId="0" borderId="5" xfId="1" applyNumberFormat="1" applyFont="1" applyFill="1" applyBorder="1" applyAlignment="1" applyProtection="1">
      <alignment horizontal="right" vertical="center"/>
      <protection hidden="1"/>
    </xf>
    <xf numFmtId="4" fontId="19" fillId="0" borderId="13" xfId="1" applyNumberFormat="1" applyFont="1" applyBorder="1" applyAlignment="1">
      <alignment horizontal="center" vertical="center"/>
    </xf>
    <xf numFmtId="4" fontId="19" fillId="0" borderId="22" xfId="1" applyNumberFormat="1" applyFont="1" applyBorder="1" applyAlignment="1">
      <alignment horizontal="center" vertical="center"/>
    </xf>
    <xf numFmtId="169" fontId="7" fillId="0" borderId="17" xfId="1" applyNumberFormat="1" applyFont="1" applyFill="1" applyBorder="1" applyAlignment="1" applyProtection="1">
      <alignment vertical="center" wrapText="1"/>
      <protection hidden="1"/>
    </xf>
    <xf numFmtId="4" fontId="7" fillId="0" borderId="17" xfId="1" applyNumberFormat="1" applyFont="1" applyFill="1" applyBorder="1" applyAlignment="1" applyProtection="1">
      <alignment horizontal="center" vertical="center"/>
      <protection hidden="1"/>
    </xf>
    <xf numFmtId="4" fontId="7" fillId="0" borderId="28" xfId="1" applyNumberFormat="1" applyFont="1" applyFill="1" applyBorder="1" applyAlignment="1" applyProtection="1">
      <alignment horizontal="center" vertical="center"/>
      <protection hidden="1"/>
    </xf>
    <xf numFmtId="0" fontId="7" fillId="5" borderId="52" xfId="1" applyNumberFormat="1" applyFont="1" applyFill="1" applyBorder="1" applyAlignment="1" applyProtection="1">
      <protection hidden="1"/>
    </xf>
    <xf numFmtId="0" fontId="7" fillId="5" borderId="48" xfId="1" applyNumberFormat="1" applyFont="1" applyFill="1" applyBorder="1" applyAlignment="1" applyProtection="1">
      <protection hidden="1"/>
    </xf>
    <xf numFmtId="0" fontId="7" fillId="5" borderId="53" xfId="1" applyNumberFormat="1" applyFont="1" applyFill="1" applyBorder="1" applyAlignment="1" applyProtection="1">
      <protection hidden="1"/>
    </xf>
    <xf numFmtId="0" fontId="7" fillId="5" borderId="45" xfId="1" applyNumberFormat="1" applyFont="1" applyFill="1" applyBorder="1" applyAlignment="1" applyProtection="1">
      <protection hidden="1"/>
    </xf>
    <xf numFmtId="0" fontId="7" fillId="5" borderId="54" xfId="1" applyNumberFormat="1" applyFont="1" applyFill="1" applyBorder="1" applyAlignment="1" applyProtection="1">
      <protection hidden="1"/>
    </xf>
    <xf numFmtId="164" fontId="7" fillId="5" borderId="48" xfId="1" applyNumberFormat="1" applyFont="1" applyFill="1" applyBorder="1" applyAlignment="1" applyProtection="1">
      <protection hidden="1"/>
    </xf>
    <xf numFmtId="4" fontId="7" fillId="5" borderId="48" xfId="1" applyNumberFormat="1" applyFont="1" applyFill="1" applyBorder="1" applyAlignment="1" applyProtection="1">
      <alignment horizontal="center" vertical="center"/>
      <protection hidden="1"/>
    </xf>
    <xf numFmtId="4" fontId="7" fillId="5" borderId="49" xfId="1" applyNumberFormat="1" applyFont="1" applyFill="1" applyBorder="1" applyAlignment="1" applyProtection="1">
      <alignment horizontal="center" vertical="center"/>
      <protection hidden="1"/>
    </xf>
    <xf numFmtId="0" fontId="13" fillId="5" borderId="9" xfId="1" applyNumberFormat="1" applyFont="1" applyFill="1" applyBorder="1" applyAlignment="1" applyProtection="1">
      <protection hidden="1"/>
    </xf>
    <xf numFmtId="0" fontId="13" fillId="5" borderId="3" xfId="1" applyNumberFormat="1" applyFont="1" applyFill="1" applyBorder="1" applyAlignment="1" applyProtection="1">
      <protection hidden="1"/>
    </xf>
    <xf numFmtId="164" fontId="13" fillId="5" borderId="24" xfId="1" applyNumberFormat="1" applyFont="1" applyFill="1" applyBorder="1" applyAlignment="1" applyProtection="1">
      <protection hidden="1"/>
    </xf>
    <xf numFmtId="171" fontId="13" fillId="5" borderId="24" xfId="1" applyNumberFormat="1" applyFont="1" applyFill="1" applyBorder="1" applyAlignment="1" applyProtection="1">
      <protection hidden="1"/>
    </xf>
    <xf numFmtId="171" fontId="13" fillId="5" borderId="25" xfId="1" applyNumberFormat="1" applyFont="1" applyFill="1" applyBorder="1" applyAlignment="1" applyProtection="1">
      <protection hidden="1"/>
    </xf>
    <xf numFmtId="0" fontId="12" fillId="5" borderId="30" xfId="1" applyNumberFormat="1" applyFont="1" applyFill="1" applyBorder="1" applyAlignment="1" applyProtection="1">
      <protection hidden="1"/>
    </xf>
    <xf numFmtId="0" fontId="12" fillId="5" borderId="45" xfId="1" applyNumberFormat="1" applyFont="1" applyFill="1" applyBorder="1" applyAlignment="1" applyProtection="1">
      <protection hidden="1"/>
    </xf>
    <xf numFmtId="164" fontId="12" fillId="5" borderId="48" xfId="1" applyNumberFormat="1" applyFont="1" applyFill="1" applyBorder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9" fillId="0" borderId="19" xfId="1" applyNumberFormat="1" applyFont="1" applyFill="1" applyBorder="1" applyAlignment="1" applyProtection="1">
      <alignment horizontal="center" vertical="center"/>
      <protection hidden="1"/>
    </xf>
    <xf numFmtId="0" fontId="9" fillId="0" borderId="21" xfId="1" applyNumberFormat="1" applyFont="1" applyFill="1" applyBorder="1" applyAlignment="1" applyProtection="1">
      <alignment horizontal="center" vertical="center"/>
      <protection hidden="1"/>
    </xf>
    <xf numFmtId="0" fontId="10" fillId="0" borderId="19" xfId="1" applyNumberFormat="1" applyFont="1" applyFill="1" applyBorder="1" applyAlignment="1" applyProtection="1">
      <alignment horizontal="center" vertical="center"/>
      <protection hidden="1"/>
    </xf>
    <xf numFmtId="0" fontId="10" fillId="0" borderId="20" xfId="1" applyNumberFormat="1" applyFont="1" applyFill="1" applyBorder="1" applyAlignment="1" applyProtection="1">
      <alignment horizontal="center" vertical="center"/>
      <protection hidden="1"/>
    </xf>
    <xf numFmtId="0" fontId="10" fillId="0" borderId="21" xfId="1" applyNumberFormat="1" applyFont="1" applyFill="1" applyBorder="1" applyAlignment="1" applyProtection="1">
      <alignment horizontal="center" vertical="center"/>
      <protection hidden="1"/>
    </xf>
    <xf numFmtId="170" fontId="6" fillId="0" borderId="2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2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26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31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5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29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15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29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47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7" xfId="1" applyNumberFormat="1" applyFont="1" applyFill="1" applyBorder="1" applyAlignment="1" applyProtection="1">
      <alignment horizontal="left" vertical="center" wrapText="1"/>
      <protection hidden="1"/>
    </xf>
    <xf numFmtId="0" fontId="22" fillId="0" borderId="51" xfId="1" applyNumberFormat="1" applyFont="1" applyFill="1" applyBorder="1" applyAlignment="1" applyProtection="1">
      <alignment horizontal="centerContinuous"/>
      <protection hidden="1"/>
    </xf>
    <xf numFmtId="0" fontId="22" fillId="0" borderId="9" xfId="1" applyNumberFormat="1" applyFont="1" applyFill="1" applyBorder="1" applyAlignment="1" applyProtection="1">
      <alignment horizontal="centerContinuous"/>
      <protection hidden="1"/>
    </xf>
    <xf numFmtId="0" fontId="6" fillId="0" borderId="58" xfId="1" applyNumberFormat="1" applyFont="1" applyFill="1" applyBorder="1" applyAlignment="1" applyProtection="1">
      <alignment horizontal="centerContinuous"/>
      <protection hidden="1"/>
    </xf>
    <xf numFmtId="0" fontId="6" fillId="0" borderId="58" xfId="1" applyNumberFormat="1" applyFont="1" applyFill="1" applyBorder="1" applyAlignment="1" applyProtection="1">
      <protection hidden="1"/>
    </xf>
    <xf numFmtId="172" fontId="6" fillId="0" borderId="8" xfId="1" applyNumberFormat="1" applyFont="1" applyFill="1" applyBorder="1" applyAlignment="1" applyProtection="1">
      <protection hidden="1"/>
    </xf>
    <xf numFmtId="172" fontId="6" fillId="0" borderId="0" xfId="1" applyNumberFormat="1" applyFont="1" applyFill="1" applyAlignment="1" applyProtection="1">
      <protection hidden="1"/>
    </xf>
    <xf numFmtId="0" fontId="6" fillId="0" borderId="8" xfId="1" applyNumberFormat="1" applyFont="1" applyFill="1" applyBorder="1" applyAlignment="1" applyProtection="1">
      <protection hidden="1"/>
    </xf>
    <xf numFmtId="0" fontId="6" fillId="0" borderId="6" xfId="1" applyNumberFormat="1" applyFont="1" applyFill="1" applyBorder="1" applyAlignment="1" applyProtection="1">
      <protection hidden="1"/>
    </xf>
    <xf numFmtId="164" fontId="4" fillId="0" borderId="59" xfId="1" applyNumberFormat="1" applyFont="1" applyFill="1" applyBorder="1" applyAlignment="1" applyProtection="1">
      <alignment horizontal="right" vertical="center"/>
      <protection hidden="1"/>
    </xf>
    <xf numFmtId="1" fontId="7" fillId="0" borderId="13" xfId="1" applyNumberFormat="1" applyFont="1" applyFill="1" applyBorder="1" applyAlignment="1" applyProtection="1">
      <alignment horizontal="center" vertical="center"/>
      <protection hidden="1"/>
    </xf>
    <xf numFmtId="166" fontId="7" fillId="0" borderId="13" xfId="1" applyNumberFormat="1" applyFont="1" applyFill="1" applyBorder="1" applyAlignment="1" applyProtection="1">
      <alignment horizontal="center" vertical="center"/>
      <protection hidden="1"/>
    </xf>
    <xf numFmtId="166" fontId="6" fillId="0" borderId="13" xfId="1" applyNumberFormat="1" applyFont="1" applyFill="1" applyBorder="1" applyAlignment="1" applyProtection="1">
      <alignment horizontal="center" vertical="center"/>
      <protection hidden="1"/>
    </xf>
    <xf numFmtId="167" fontId="21" fillId="0" borderId="13" xfId="1" applyNumberFormat="1" applyFont="1" applyFill="1" applyBorder="1" applyAlignment="1" applyProtection="1">
      <alignment horizontal="center" vertical="center"/>
      <protection hidden="1"/>
    </xf>
    <xf numFmtId="1" fontId="21" fillId="0" borderId="13" xfId="1" applyNumberFormat="1" applyFont="1" applyFill="1" applyBorder="1" applyAlignment="1" applyProtection="1">
      <alignment horizontal="center" vertical="center"/>
      <protection hidden="1"/>
    </xf>
    <xf numFmtId="166" fontId="21" fillId="0" borderId="13" xfId="1" applyNumberFormat="1" applyFont="1" applyFill="1" applyBorder="1" applyAlignment="1" applyProtection="1">
      <alignment horizontal="center" vertical="center"/>
      <protection hidden="1"/>
    </xf>
    <xf numFmtId="165" fontId="21" fillId="0" borderId="13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Border="1" applyAlignment="1" applyProtection="1">
      <alignment horizontal="right" vertical="center"/>
      <protection hidden="1"/>
    </xf>
    <xf numFmtId="168" fontId="6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0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6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9" xfId="1" applyNumberFormat="1" applyFont="1" applyFill="1" applyBorder="1" applyAlignment="1" applyProtection="1">
      <alignment horizontal="center" vertical="center"/>
      <protection hidden="1"/>
    </xf>
    <xf numFmtId="167" fontId="7" fillId="0" borderId="60" xfId="1" applyNumberFormat="1" applyFont="1" applyFill="1" applyBorder="1" applyAlignment="1" applyProtection="1">
      <alignment horizontal="center" vertical="center"/>
      <protection hidden="1"/>
    </xf>
    <xf numFmtId="1" fontId="7" fillId="0" borderId="60" xfId="1" applyNumberFormat="1" applyFont="1" applyFill="1" applyBorder="1" applyAlignment="1" applyProtection="1">
      <alignment horizontal="center" vertical="center"/>
      <protection hidden="1"/>
    </xf>
    <xf numFmtId="166" fontId="7" fillId="0" borderId="60" xfId="1" applyNumberFormat="1" applyFont="1" applyFill="1" applyBorder="1" applyAlignment="1" applyProtection="1">
      <alignment horizontal="center" vertical="center"/>
      <protection hidden="1"/>
    </xf>
    <xf numFmtId="165" fontId="7" fillId="0" borderId="60" xfId="1" applyNumberFormat="1" applyFont="1" applyFill="1" applyBorder="1" applyAlignment="1" applyProtection="1">
      <alignment horizontal="center" vertical="center"/>
      <protection hidden="1"/>
    </xf>
    <xf numFmtId="165" fontId="6" fillId="0" borderId="60" xfId="1" applyNumberFormat="1" applyFont="1" applyFill="1" applyBorder="1" applyAlignment="1" applyProtection="1">
      <alignment horizontal="center" vertical="center"/>
      <protection hidden="1"/>
    </xf>
    <xf numFmtId="0" fontId="7" fillId="5" borderId="30" xfId="1" applyNumberFormat="1" applyFont="1" applyFill="1" applyBorder="1" applyAlignment="1" applyProtection="1">
      <protection hidden="1"/>
    </xf>
    <xf numFmtId="164" fontId="7" fillId="5" borderId="53" xfId="1" applyNumberFormat="1" applyFont="1" applyFill="1" applyBorder="1" applyAlignment="1" applyProtection="1">
      <protection hidden="1"/>
    </xf>
    <xf numFmtId="4" fontId="7" fillId="0" borderId="36" xfId="1" applyNumberFormat="1" applyFont="1" applyFill="1" applyBorder="1" applyAlignment="1" applyProtection="1">
      <alignment horizontal="right" vertical="center"/>
      <protection hidden="1"/>
    </xf>
    <xf numFmtId="4" fontId="7" fillId="0" borderId="39" xfId="1" applyNumberFormat="1" applyFont="1" applyFill="1" applyBorder="1" applyAlignment="1" applyProtection="1">
      <alignment horizontal="right" vertical="center"/>
      <protection hidden="1"/>
    </xf>
    <xf numFmtId="4" fontId="7" fillId="0" borderId="11" xfId="1" applyNumberFormat="1" applyFont="1" applyFill="1" applyBorder="1" applyAlignment="1" applyProtection="1">
      <alignment horizontal="right" vertical="center"/>
      <protection hidden="1"/>
    </xf>
    <xf numFmtId="4" fontId="7" fillId="0" borderId="22" xfId="1" applyNumberFormat="1" applyFont="1" applyFill="1" applyBorder="1" applyAlignment="1" applyProtection="1">
      <alignment horizontal="right" vertical="center"/>
      <protection hidden="1"/>
    </xf>
    <xf numFmtId="4" fontId="19" fillId="5" borderId="48" xfId="1" applyNumberFormat="1" applyFont="1" applyFill="1" applyBorder="1"/>
    <xf numFmtId="4" fontId="19" fillId="5" borderId="49" xfId="1" applyNumberFormat="1" applyFont="1" applyFill="1" applyBorder="1"/>
    <xf numFmtId="171" fontId="7" fillId="0" borderId="13" xfId="1" applyNumberFormat="1" applyFont="1" applyFill="1" applyBorder="1" applyAlignment="1" applyProtection="1">
      <alignment horizontal="right" vertical="center"/>
      <protection hidden="1"/>
    </xf>
    <xf numFmtId="171" fontId="7" fillId="0" borderId="22" xfId="1" applyNumberFormat="1" applyFont="1" applyFill="1" applyBorder="1" applyAlignment="1" applyProtection="1">
      <alignment horizontal="right" vertical="center"/>
      <protection hidden="1"/>
    </xf>
    <xf numFmtId="171" fontId="6" fillId="0" borderId="13" xfId="1" applyNumberFormat="1" applyFont="1" applyFill="1" applyBorder="1" applyAlignment="1" applyProtection="1">
      <alignment horizontal="right" vertical="center"/>
      <protection hidden="1"/>
    </xf>
    <xf numFmtId="171" fontId="6" fillId="0" borderId="22" xfId="1" applyNumberFormat="1" applyFont="1" applyFill="1" applyBorder="1" applyAlignment="1" applyProtection="1">
      <alignment horizontal="right" vertical="center"/>
      <protection hidden="1"/>
    </xf>
    <xf numFmtId="171" fontId="6" fillId="3" borderId="13" xfId="1" applyNumberFormat="1" applyFont="1" applyFill="1" applyBorder="1" applyAlignment="1" applyProtection="1">
      <alignment horizontal="right" vertical="center"/>
      <protection hidden="1"/>
    </xf>
    <xf numFmtId="171" fontId="21" fillId="0" borderId="13" xfId="1" applyNumberFormat="1" applyFont="1" applyFill="1" applyBorder="1" applyAlignment="1" applyProtection="1">
      <alignment horizontal="right" vertical="center"/>
      <protection hidden="1"/>
    </xf>
    <xf numFmtId="171" fontId="21" fillId="0" borderId="22" xfId="1" applyNumberFormat="1" applyFont="1" applyFill="1" applyBorder="1" applyAlignment="1" applyProtection="1">
      <alignment horizontal="right" vertical="center"/>
      <protection hidden="1"/>
    </xf>
    <xf numFmtId="171" fontId="7" fillId="0" borderId="60" xfId="1" applyNumberFormat="1" applyFont="1" applyFill="1" applyBorder="1" applyAlignment="1" applyProtection="1">
      <alignment horizontal="right" vertical="center"/>
      <protection hidden="1"/>
    </xf>
    <xf numFmtId="171" fontId="7" fillId="0" borderId="62" xfId="1" applyNumberFormat="1" applyFont="1" applyFill="1" applyBorder="1" applyAlignment="1" applyProtection="1">
      <alignment horizontal="right" vertical="center"/>
      <protection hidden="1"/>
    </xf>
    <xf numFmtId="171" fontId="6" fillId="0" borderId="6" xfId="1" applyNumberFormat="1" applyFont="1" applyFill="1" applyBorder="1" applyAlignment="1" applyProtection="1">
      <alignment horizontal="right" vertical="center"/>
      <protection hidden="1"/>
    </xf>
    <xf numFmtId="171" fontId="6" fillId="0" borderId="10" xfId="1" applyNumberFormat="1" applyFont="1" applyFill="1" applyBorder="1" applyAlignment="1" applyProtection="1">
      <alignment horizontal="right" vertical="center"/>
      <protection hidden="1"/>
    </xf>
    <xf numFmtId="171" fontId="7" fillId="5" borderId="53" xfId="1" applyNumberFormat="1" applyFont="1" applyFill="1" applyBorder="1" applyAlignment="1" applyProtection="1">
      <protection hidden="1"/>
    </xf>
    <xf numFmtId="171" fontId="7" fillId="5" borderId="49" xfId="1" applyNumberFormat="1" applyFont="1" applyFill="1" applyBorder="1" applyAlignment="1" applyProtection="1">
      <protection hidden="1"/>
    </xf>
    <xf numFmtId="0" fontId="24" fillId="0" borderId="0" xfId="2" applyFill="1" applyProtection="1"/>
    <xf numFmtId="173" fontId="5" fillId="0" borderId="0" xfId="3" applyNumberFormat="1" applyFont="1" applyFill="1" applyAlignment="1" applyProtection="1"/>
    <xf numFmtId="173" fontId="10" fillId="0" borderId="0" xfId="3" applyNumberFormat="1" applyFont="1" applyFill="1" applyBorder="1" applyAlignment="1" applyProtection="1">
      <alignment horizontal="left" vertical="center"/>
    </xf>
    <xf numFmtId="173" fontId="10" fillId="0" borderId="0" xfId="3" applyNumberFormat="1" applyFont="1" applyFill="1" applyAlignment="1" applyProtection="1">
      <alignment horizontal="left" vertical="center"/>
    </xf>
    <xf numFmtId="0" fontId="25" fillId="0" borderId="0" xfId="2" applyFont="1" applyFill="1" applyProtection="1"/>
    <xf numFmtId="173" fontId="0" fillId="0" borderId="0" xfId="3" applyNumberFormat="1" applyFont="1" applyFill="1" applyProtection="1"/>
    <xf numFmtId="173" fontId="0" fillId="0" borderId="0" xfId="3" applyNumberFormat="1" applyFont="1" applyFill="1" applyProtection="1">
      <protection locked="0"/>
    </xf>
    <xf numFmtId="173" fontId="0" fillId="0" borderId="0" xfId="3" applyNumberFormat="1" applyFont="1" applyFill="1" applyAlignment="1" applyProtection="1">
      <alignment horizontal="right"/>
      <protection locked="0"/>
    </xf>
    <xf numFmtId="0" fontId="24" fillId="0" borderId="52" xfId="2" applyFill="1" applyBorder="1" applyAlignment="1" applyProtection="1">
      <alignment horizontal="center" vertical="center"/>
    </xf>
    <xf numFmtId="0" fontId="17" fillId="0" borderId="48" xfId="2" applyFont="1" applyFill="1" applyBorder="1" applyAlignment="1">
      <alignment horizontal="center" vertical="center" wrapText="1"/>
    </xf>
    <xf numFmtId="173" fontId="0" fillId="0" borderId="48" xfId="3" applyNumberFormat="1" applyFont="1" applyFill="1" applyBorder="1" applyAlignment="1" applyProtection="1">
      <alignment horizontal="center" vertical="center"/>
    </xf>
    <xf numFmtId="173" fontId="0" fillId="0" borderId="48" xfId="3" applyNumberFormat="1" applyFont="1" applyFill="1" applyBorder="1" applyAlignment="1" applyProtection="1">
      <alignment horizontal="center" vertical="center"/>
      <protection locked="0"/>
    </xf>
    <xf numFmtId="173" fontId="0" fillId="0" borderId="49" xfId="3" applyNumberFormat="1" applyFont="1" applyFill="1" applyBorder="1" applyAlignment="1" applyProtection="1">
      <alignment horizontal="center" vertical="center"/>
      <protection locked="0"/>
    </xf>
    <xf numFmtId="49" fontId="5" fillId="0" borderId="56" xfId="4" applyNumberFormat="1" applyFont="1" applyFill="1" applyBorder="1" applyAlignment="1">
      <alignment horizontal="center" vertical="top"/>
    </xf>
    <xf numFmtId="0" fontId="10" fillId="0" borderId="7" xfId="4" applyFont="1" applyFill="1" applyBorder="1" applyAlignment="1">
      <alignment vertical="top" wrapText="1"/>
    </xf>
    <xf numFmtId="173" fontId="10" fillId="0" borderId="7" xfId="3" applyNumberFormat="1" applyFont="1" applyFill="1" applyBorder="1" applyAlignment="1" applyProtection="1">
      <alignment vertical="top"/>
    </xf>
    <xf numFmtId="173" fontId="10" fillId="0" borderId="23" xfId="3" applyNumberFormat="1" applyFont="1" applyFill="1" applyBorder="1" applyAlignment="1" applyProtection="1">
      <alignment vertical="top"/>
    </xf>
    <xf numFmtId="49" fontId="5" fillId="6" borderId="27" xfId="4" applyNumberFormat="1" applyFont="1" applyFill="1" applyBorder="1" applyAlignment="1">
      <alignment horizontal="center" vertical="top"/>
    </xf>
    <xf numFmtId="0" fontId="10" fillId="6" borderId="13" xfId="4" applyFont="1" applyFill="1" applyBorder="1" applyAlignment="1">
      <alignment vertical="top" wrapText="1"/>
    </xf>
    <xf numFmtId="173" fontId="10" fillId="6" borderId="13" xfId="3" applyNumberFormat="1" applyFont="1" applyFill="1" applyBorder="1" applyAlignment="1" applyProtection="1">
      <alignment vertical="top"/>
    </xf>
    <xf numFmtId="173" fontId="10" fillId="6" borderId="22" xfId="3" applyNumberFormat="1" applyFont="1" applyFill="1" applyBorder="1" applyAlignment="1" applyProtection="1">
      <alignment vertical="top"/>
    </xf>
    <xf numFmtId="49" fontId="5" fillId="0" borderId="27" xfId="4" applyNumberFormat="1" applyFont="1" applyFill="1" applyBorder="1" applyAlignment="1">
      <alignment horizontal="center" vertical="top"/>
    </xf>
    <xf numFmtId="0" fontId="10" fillId="0" borderId="13" xfId="4" applyFont="1" applyFill="1" applyBorder="1" applyAlignment="1">
      <alignment vertical="top" wrapText="1"/>
    </xf>
    <xf numFmtId="173" fontId="10" fillId="0" borderId="13" xfId="3" applyNumberFormat="1" applyFont="1" applyFill="1" applyBorder="1" applyAlignment="1" applyProtection="1">
      <alignment vertical="top"/>
    </xf>
    <xf numFmtId="173" fontId="10" fillId="0" borderId="22" xfId="3" applyNumberFormat="1" applyFont="1" applyFill="1" applyBorder="1" applyAlignment="1" applyProtection="1">
      <alignment vertical="top"/>
    </xf>
    <xf numFmtId="173" fontId="10" fillId="0" borderId="13" xfId="3" applyNumberFormat="1" applyFont="1" applyFill="1" applyBorder="1" applyAlignment="1" applyProtection="1">
      <alignment vertical="top"/>
      <protection locked="0"/>
    </xf>
    <xf numFmtId="173" fontId="10" fillId="0" borderId="22" xfId="3" applyNumberFormat="1" applyFont="1" applyFill="1" applyBorder="1" applyAlignment="1" applyProtection="1">
      <alignment vertical="top"/>
      <protection locked="0"/>
    </xf>
    <xf numFmtId="173" fontId="10" fillId="6" borderId="13" xfId="3" applyNumberFormat="1" applyFont="1" applyFill="1" applyBorder="1" applyAlignment="1" applyProtection="1">
      <alignment vertical="top"/>
      <protection locked="0"/>
    </xf>
    <xf numFmtId="173" fontId="10" fillId="6" borderId="22" xfId="3" applyNumberFormat="1" applyFont="1" applyFill="1" applyBorder="1" applyAlignment="1" applyProtection="1">
      <alignment vertical="top"/>
      <protection locked="0"/>
    </xf>
    <xf numFmtId="49" fontId="5" fillId="0" borderId="27" xfId="4" applyNumberFormat="1" applyFont="1" applyBorder="1" applyAlignment="1">
      <alignment horizontal="center" vertical="top"/>
    </xf>
    <xf numFmtId="0" fontId="10" fillId="0" borderId="13" xfId="4" applyFont="1" applyBorder="1" applyAlignment="1">
      <alignment vertical="top" wrapText="1"/>
    </xf>
    <xf numFmtId="173" fontId="10" fillId="4" borderId="13" xfId="3" applyNumberFormat="1" applyFont="1" applyFill="1" applyBorder="1" applyAlignment="1" applyProtection="1">
      <alignment vertical="top"/>
    </xf>
    <xf numFmtId="173" fontId="10" fillId="4" borderId="22" xfId="3" applyNumberFormat="1" applyFont="1" applyFill="1" applyBorder="1" applyAlignment="1" applyProtection="1">
      <alignment vertical="top"/>
    </xf>
    <xf numFmtId="49" fontId="5" fillId="0" borderId="63" xfId="4" applyNumberFormat="1" applyFont="1" applyBorder="1" applyAlignment="1">
      <alignment horizontal="center" vertical="top"/>
    </xf>
    <xf numFmtId="0" fontId="10" fillId="0" borderId="60" xfId="4" applyFont="1" applyBorder="1" applyAlignment="1">
      <alignment vertical="top" wrapText="1"/>
    </xf>
    <xf numFmtId="173" fontId="10" fillId="0" borderId="60" xfId="3" applyNumberFormat="1" applyFont="1" applyFill="1" applyBorder="1" applyAlignment="1" applyProtection="1">
      <alignment vertical="top"/>
    </xf>
    <xf numFmtId="173" fontId="10" fillId="0" borderId="62" xfId="3" applyNumberFormat="1" applyFont="1" applyFill="1" applyBorder="1" applyAlignment="1" applyProtection="1">
      <alignment vertical="top"/>
    </xf>
    <xf numFmtId="0" fontId="24" fillId="0" borderId="0" xfId="2"/>
    <xf numFmtId="0" fontId="5" fillId="0" borderId="0" xfId="23" applyFont="1" applyFill="1" applyAlignment="1" applyProtection="1">
      <alignment horizontal="left"/>
    </xf>
    <xf numFmtId="0" fontId="7" fillId="0" borderId="0" xfId="2" applyFont="1" applyAlignment="1">
      <alignment horizontal="center"/>
    </xf>
    <xf numFmtId="0" fontId="5" fillId="0" borderId="0" xfId="23" applyFont="1" applyFill="1" applyAlignment="1" applyProtection="1"/>
    <xf numFmtId="0" fontId="5" fillId="0" borderId="0" xfId="23" applyFont="1" applyFill="1" applyAlignment="1" applyProtection="1">
      <alignment wrapText="1"/>
    </xf>
    <xf numFmtId="0" fontId="28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6" fillId="0" borderId="13" xfId="2" applyFont="1" applyBorder="1" applyAlignment="1">
      <alignment horizontal="center" vertical="top" wrapText="1"/>
    </xf>
    <xf numFmtId="14" fontId="6" fillId="0" borderId="13" xfId="2" applyNumberFormat="1" applyFont="1" applyBorder="1" applyAlignment="1">
      <alignment horizontal="center" vertical="top" wrapText="1"/>
    </xf>
    <xf numFmtId="0" fontId="6" fillId="0" borderId="13" xfId="2" applyFont="1" applyBorder="1" applyAlignment="1">
      <alignment horizontal="justify" vertical="top" wrapText="1"/>
    </xf>
    <xf numFmtId="0" fontId="6" fillId="0" borderId="13" xfId="2" applyFont="1" applyBorder="1" applyAlignment="1">
      <alignment vertical="top" wrapText="1"/>
    </xf>
    <xf numFmtId="0" fontId="6" fillId="0" borderId="13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wrapText="1"/>
    </xf>
    <xf numFmtId="0" fontId="7" fillId="0" borderId="13" xfId="2" applyFont="1" applyBorder="1" applyAlignment="1">
      <alignment horizontal="justify" vertical="top" wrapText="1"/>
    </xf>
    <xf numFmtId="0" fontId="7" fillId="0" borderId="13" xfId="2" applyFont="1" applyBorder="1" applyAlignment="1">
      <alignment horizontal="center" wrapText="1"/>
    </xf>
    <xf numFmtId="0" fontId="5" fillId="0" borderId="0" xfId="23" applyFont="1" applyFill="1" applyProtection="1"/>
    <xf numFmtId="173" fontId="5" fillId="0" borderId="0" xfId="24" applyNumberFormat="1" applyFont="1" applyFill="1" applyProtection="1"/>
    <xf numFmtId="0" fontId="5" fillId="0" borderId="0" xfId="23" applyFont="1" applyFill="1" applyProtection="1">
      <protection locked="0"/>
    </xf>
    <xf numFmtId="0" fontId="5" fillId="0" borderId="0" xfId="23" applyFont="1"/>
    <xf numFmtId="0" fontId="5" fillId="0" borderId="0" xfId="23" applyFont="1" applyFill="1" applyAlignment="1" applyProtection="1">
      <protection locked="0"/>
    </xf>
    <xf numFmtId="173" fontId="5" fillId="0" borderId="0" xfId="24" applyNumberFormat="1" applyFont="1" applyFill="1" applyAlignment="1" applyProtection="1">
      <alignment horizontal="center"/>
      <protection locked="0"/>
    </xf>
    <xf numFmtId="173" fontId="5" fillId="0" borderId="0" xfId="24" applyNumberFormat="1" applyFont="1" applyFill="1" applyAlignment="1" applyProtection="1">
      <alignment horizontal="right"/>
      <protection locked="0"/>
    </xf>
    <xf numFmtId="0" fontId="29" fillId="0" borderId="64" xfId="23" applyFont="1" applyBorder="1" applyAlignment="1">
      <alignment horizontal="center" vertical="center" wrapText="1"/>
    </xf>
    <xf numFmtId="0" fontId="29" fillId="0" borderId="65" xfId="23" applyFont="1" applyBorder="1" applyAlignment="1">
      <alignment horizontal="center" vertical="center" wrapText="1"/>
    </xf>
    <xf numFmtId="0" fontId="30" fillId="7" borderId="56" xfId="23" applyFont="1" applyFill="1" applyBorder="1" applyAlignment="1">
      <alignment horizontal="center" vertical="center" wrapText="1"/>
    </xf>
    <xf numFmtId="0" fontId="30" fillId="7" borderId="7" xfId="23" applyFont="1" applyFill="1" applyBorder="1" applyAlignment="1">
      <alignment horizontal="center" vertical="center" wrapText="1"/>
    </xf>
    <xf numFmtId="0" fontId="30" fillId="7" borderId="23" xfId="23" applyFont="1" applyFill="1" applyBorder="1" applyAlignment="1">
      <alignment horizontal="center" vertical="center" wrapText="1"/>
    </xf>
    <xf numFmtId="0" fontId="13" fillId="0" borderId="0" xfId="23" applyFont="1"/>
    <xf numFmtId="0" fontId="30" fillId="0" borderId="27" xfId="23" applyFont="1" applyBorder="1" applyAlignment="1">
      <alignment horizontal="center" vertical="center" wrapText="1"/>
    </xf>
    <xf numFmtId="0" fontId="30" fillId="0" borderId="13" xfId="23" applyFont="1" applyBorder="1" applyAlignment="1">
      <alignment horizontal="left" vertical="top" wrapText="1"/>
    </xf>
    <xf numFmtId="0" fontId="30" fillId="0" borderId="13" xfId="23" applyFont="1" applyBorder="1" applyAlignment="1">
      <alignment horizontal="center" wrapText="1"/>
    </xf>
    <xf numFmtId="0" fontId="30" fillId="0" borderId="22" xfId="23" applyFont="1" applyBorder="1" applyAlignment="1">
      <alignment horizontal="center" wrapText="1"/>
    </xf>
    <xf numFmtId="0" fontId="29" fillId="0" borderId="27" xfId="23" applyFont="1" applyBorder="1" applyAlignment="1">
      <alignment horizontal="center" vertical="center" wrapText="1"/>
    </xf>
    <xf numFmtId="0" fontId="29" fillId="0" borderId="13" xfId="23" applyFont="1" applyBorder="1" applyAlignment="1">
      <alignment horizontal="left" vertical="top" wrapText="1"/>
    </xf>
    <xf numFmtId="0" fontId="29" fillId="0" borderId="13" xfId="23" applyFont="1" applyBorder="1" applyAlignment="1">
      <alignment horizontal="center" wrapText="1"/>
    </xf>
    <xf numFmtId="0" fontId="29" fillId="0" borderId="22" xfId="23" applyFont="1" applyBorder="1" applyAlignment="1">
      <alignment horizontal="center" wrapText="1"/>
    </xf>
    <xf numFmtId="49" fontId="13" fillId="4" borderId="27" xfId="23" applyNumberFormat="1" applyFont="1" applyFill="1" applyBorder="1" applyAlignment="1" applyProtection="1">
      <alignment horizontal="center"/>
    </xf>
    <xf numFmtId="0" fontId="13" fillId="4" borderId="13" xfId="23" applyNumberFormat="1" applyFont="1" applyFill="1" applyBorder="1" applyAlignment="1" applyProtection="1">
      <alignment horizontal="left" vertical="center" wrapText="1"/>
    </xf>
    <xf numFmtId="49" fontId="5" fillId="4" borderId="27" xfId="23" applyNumberFormat="1" applyFont="1" applyFill="1" applyBorder="1" applyAlignment="1" applyProtection="1">
      <alignment horizontal="center"/>
    </xf>
    <xf numFmtId="0" fontId="5" fillId="4" borderId="13" xfId="23" applyNumberFormat="1" applyFont="1" applyFill="1" applyBorder="1" applyAlignment="1" applyProtection="1">
      <alignment horizontal="left" vertical="center" wrapText="1"/>
    </xf>
    <xf numFmtId="49" fontId="5" fillId="0" borderId="27" xfId="23" applyNumberFormat="1" applyFont="1" applyFill="1" applyBorder="1" applyAlignment="1" applyProtection="1">
      <alignment horizontal="center"/>
    </xf>
    <xf numFmtId="0" fontId="5" fillId="0" borderId="13" xfId="23" applyNumberFormat="1" applyFont="1" applyFill="1" applyBorder="1" applyAlignment="1" applyProtection="1">
      <alignment horizontal="left" vertical="center" wrapText="1"/>
    </xf>
    <xf numFmtId="0" fontId="30" fillId="7" borderId="27" xfId="23" applyFont="1" applyFill="1" applyBorder="1" applyAlignment="1">
      <alignment horizontal="center" vertical="center" wrapText="1"/>
    </xf>
    <xf numFmtId="0" fontId="30" fillId="7" borderId="13" xfId="23" applyFont="1" applyFill="1" applyBorder="1" applyAlignment="1">
      <alignment horizontal="left" vertical="center" wrapText="1"/>
    </xf>
    <xf numFmtId="0" fontId="30" fillId="7" borderId="13" xfId="23" applyFont="1" applyFill="1" applyBorder="1" applyAlignment="1">
      <alignment horizontal="center" vertical="center" wrapText="1"/>
    </xf>
    <xf numFmtId="0" fontId="31" fillId="0" borderId="13" xfId="23" applyFont="1" applyBorder="1" applyAlignment="1">
      <alignment horizontal="left" vertical="top" wrapText="1"/>
    </xf>
    <xf numFmtId="0" fontId="31" fillId="0" borderId="13" xfId="23" applyFont="1" applyBorder="1" applyAlignment="1">
      <alignment horizontal="center" wrapText="1"/>
    </xf>
    <xf numFmtId="0" fontId="31" fillId="0" borderId="22" xfId="23" applyFont="1" applyBorder="1" applyAlignment="1">
      <alignment horizontal="center" wrapText="1"/>
    </xf>
    <xf numFmtId="49" fontId="5" fillId="0" borderId="27" xfId="23" applyNumberFormat="1" applyFont="1" applyBorder="1" applyAlignment="1" applyProtection="1">
      <alignment horizontal="center"/>
    </xf>
    <xf numFmtId="0" fontId="5" fillId="0" borderId="13" xfId="23" applyFont="1" applyBorder="1" applyAlignment="1">
      <alignment horizontal="left" vertical="top" wrapText="1"/>
    </xf>
    <xf numFmtId="0" fontId="5" fillId="4" borderId="13" xfId="2" applyFont="1" applyFill="1" applyBorder="1" applyAlignment="1">
      <alignment vertical="top" wrapText="1"/>
    </xf>
    <xf numFmtId="0" fontId="31" fillId="0" borderId="27" xfId="23" applyFont="1" applyBorder="1" applyAlignment="1">
      <alignment horizontal="center" vertical="center" wrapText="1"/>
    </xf>
    <xf numFmtId="0" fontId="29" fillId="0" borderId="63" xfId="23" applyFont="1" applyBorder="1" applyAlignment="1">
      <alignment horizontal="center" vertical="center" wrapText="1"/>
    </xf>
    <xf numFmtId="0" fontId="30" fillId="0" borderId="60" xfId="23" applyFont="1" applyBorder="1" applyAlignment="1">
      <alignment wrapText="1"/>
    </xf>
    <xf numFmtId="0" fontId="30" fillId="0" borderId="60" xfId="23" applyFont="1" applyBorder="1" applyAlignment="1">
      <alignment horizontal="center" wrapText="1"/>
    </xf>
    <xf numFmtId="0" fontId="30" fillId="0" borderId="62" xfId="23" applyFont="1" applyBorder="1" applyAlignment="1">
      <alignment horizontal="center" wrapText="1"/>
    </xf>
    <xf numFmtId="0" fontId="5" fillId="0" borderId="0" xfId="23" applyFont="1" applyAlignment="1">
      <alignment vertical="center"/>
    </xf>
    <xf numFmtId="0" fontId="24" fillId="0" borderId="0" xfId="2" applyAlignment="1">
      <alignment vertical="center"/>
    </xf>
    <xf numFmtId="0" fontId="24" fillId="0" borderId="0" xfId="2" applyAlignment="1">
      <alignment vertical="top"/>
    </xf>
    <xf numFmtId="0" fontId="32" fillId="0" borderId="13" xfId="2" applyFont="1" applyFill="1" applyBorder="1" applyAlignment="1">
      <alignment horizontal="center" vertical="top" wrapText="1"/>
    </xf>
    <xf numFmtId="0" fontId="24" fillId="4" borderId="0" xfId="2" applyFill="1"/>
    <xf numFmtId="0" fontId="28" fillId="0" borderId="0" xfId="2" applyFont="1" applyAlignment="1">
      <alignment wrapText="1"/>
    </xf>
    <xf numFmtId="0" fontId="28" fillId="0" borderId="0" xfId="2" applyFont="1" applyAlignment="1">
      <alignment horizontal="center" wrapText="1"/>
    </xf>
    <xf numFmtId="0" fontId="28" fillId="0" borderId="0" xfId="2" applyFont="1"/>
    <xf numFmtId="0" fontId="6" fillId="0" borderId="13" xfId="2" applyFont="1" applyBorder="1" applyAlignment="1">
      <alignment horizontal="center" vertical="center"/>
    </xf>
    <xf numFmtId="0" fontId="6" fillId="4" borderId="13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vertical="center" wrapText="1"/>
    </xf>
    <xf numFmtId="49" fontId="33" fillId="0" borderId="13" xfId="2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Continuous" vertical="top"/>
      <protection hidden="1"/>
    </xf>
    <xf numFmtId="0" fontId="35" fillId="0" borderId="67" xfId="0" applyFont="1" applyBorder="1" applyAlignment="1">
      <alignment vertical="top" wrapText="1"/>
    </xf>
    <xf numFmtId="0" fontId="35" fillId="0" borderId="78" xfId="0" applyFont="1" applyBorder="1" applyAlignment="1">
      <alignment vertical="top" wrapText="1"/>
    </xf>
    <xf numFmtId="0" fontId="37" fillId="0" borderId="67" xfId="0" applyFont="1" applyBorder="1" applyAlignment="1">
      <alignment vertical="top" wrapText="1"/>
    </xf>
    <xf numFmtId="0" fontId="37" fillId="0" borderId="67" xfId="0" applyFont="1" applyBorder="1" applyAlignment="1">
      <alignment horizontal="center" wrapText="1"/>
    </xf>
    <xf numFmtId="0" fontId="38" fillId="0" borderId="67" xfId="0" applyFont="1" applyBorder="1" applyAlignment="1">
      <alignment horizontal="justify" wrapText="1"/>
    </xf>
    <xf numFmtId="0" fontId="37" fillId="0" borderId="67" xfId="0" applyFont="1" applyBorder="1" applyAlignment="1">
      <alignment horizontal="justify" wrapText="1"/>
    </xf>
    <xf numFmtId="0" fontId="37" fillId="0" borderId="67" xfId="0" applyFont="1" applyBorder="1" applyAlignment="1">
      <alignment horizontal="center" vertical="top" wrapText="1"/>
    </xf>
    <xf numFmtId="0" fontId="37" fillId="0" borderId="78" xfId="0" applyFont="1" applyBorder="1" applyAlignment="1">
      <alignment vertical="top" wrapText="1"/>
    </xf>
    <xf numFmtId="0" fontId="37" fillId="0" borderId="78" xfId="0" applyFont="1" applyBorder="1" applyAlignment="1">
      <alignment horizontal="center" wrapText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27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3" xfId="1" applyNumberFormat="1" applyFont="1" applyFill="1" applyBorder="1" applyAlignment="1" applyProtection="1">
      <alignment horizontal="center" vertical="center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9" fontId="7" fillId="0" borderId="15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0" fontId="33" fillId="0" borderId="67" xfId="0" applyFont="1" applyBorder="1" applyAlignment="1">
      <alignment horizontal="center" wrapText="1"/>
    </xf>
    <xf numFmtId="0" fontId="33" fillId="0" borderId="67" xfId="0" applyFont="1" applyBorder="1" applyAlignment="1">
      <alignment vertical="top" wrapText="1"/>
    </xf>
    <xf numFmtId="0" fontId="6" fillId="0" borderId="0" xfId="2" applyFont="1" applyFill="1" applyBorder="1" applyAlignment="1">
      <alignment horizontal="left" vertical="center" wrapText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3" xfId="1" applyNumberFormat="1" applyFont="1" applyFill="1" applyBorder="1" applyAlignment="1" applyProtection="1">
      <alignment horizontal="center" vertical="center"/>
      <protection hidden="1"/>
    </xf>
    <xf numFmtId="168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3" xfId="2" applyFont="1" applyBorder="1" applyAlignment="1">
      <alignment horizontal="center" vertical="center" wrapText="1"/>
    </xf>
    <xf numFmtId="171" fontId="6" fillId="4" borderId="16" xfId="1" applyNumberFormat="1" applyFont="1" applyFill="1" applyBorder="1" applyAlignment="1" applyProtection="1">
      <alignment horizontal="right" vertical="center"/>
      <protection hidden="1"/>
    </xf>
    <xf numFmtId="171" fontId="6" fillId="4" borderId="28" xfId="1" applyNumberFormat="1" applyFont="1" applyFill="1" applyBorder="1" applyAlignment="1" applyProtection="1">
      <alignment horizontal="right" vertical="center"/>
      <protection hidden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27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3" xfId="1" applyNumberFormat="1" applyFont="1" applyFill="1" applyBorder="1" applyAlignment="1" applyProtection="1">
      <alignment horizontal="center" vertical="center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9" fontId="7" fillId="0" borderId="15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alignment horizontal="center"/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165" fontId="6" fillId="4" borderId="17" xfId="1" applyNumberFormat="1" applyFont="1" applyFill="1" applyBorder="1" applyAlignment="1" applyProtection="1">
      <alignment horizontal="center" vertical="center"/>
      <protection hidden="1"/>
    </xf>
    <xf numFmtId="165" fontId="6" fillId="4" borderId="12" xfId="1" applyNumberFormat="1" applyFont="1" applyFill="1" applyBorder="1" applyAlignment="1" applyProtection="1">
      <alignment horizontal="center" vertical="center"/>
      <protection hidden="1"/>
    </xf>
    <xf numFmtId="4" fontId="6" fillId="4" borderId="16" xfId="1" applyNumberFormat="1" applyFont="1" applyFill="1" applyBorder="1" applyAlignment="1" applyProtection="1">
      <alignment horizontal="right" vertical="center"/>
      <protection hidden="1"/>
    </xf>
    <xf numFmtId="4" fontId="6" fillId="4" borderId="28" xfId="1" applyNumberFormat="1" applyFont="1" applyFill="1" applyBorder="1" applyAlignment="1" applyProtection="1">
      <alignment horizontal="right" vertical="center"/>
      <protection hidden="1"/>
    </xf>
    <xf numFmtId="165" fontId="6" fillId="8" borderId="17" xfId="1" applyNumberFormat="1" applyFont="1" applyFill="1" applyBorder="1" applyAlignment="1" applyProtection="1">
      <alignment horizontal="center" vertical="center"/>
      <protection hidden="1"/>
    </xf>
    <xf numFmtId="165" fontId="6" fillId="8" borderId="12" xfId="1" applyNumberFormat="1" applyFont="1" applyFill="1" applyBorder="1" applyAlignment="1" applyProtection="1">
      <alignment horizontal="center" vertical="center"/>
      <protection hidden="1"/>
    </xf>
    <xf numFmtId="4" fontId="6" fillId="8" borderId="16" xfId="1" applyNumberFormat="1" applyFont="1" applyFill="1" applyBorder="1" applyAlignment="1" applyProtection="1">
      <alignment horizontal="right" vertical="center"/>
      <protection hidden="1"/>
    </xf>
    <xf numFmtId="4" fontId="6" fillId="8" borderId="28" xfId="1" applyNumberFormat="1" applyFont="1" applyFill="1" applyBorder="1" applyAlignment="1" applyProtection="1">
      <alignment horizontal="right" vertical="center"/>
      <protection hidden="1"/>
    </xf>
    <xf numFmtId="168" fontId="21" fillId="0" borderId="47" xfId="1" applyNumberFormat="1" applyFont="1" applyFill="1" applyBorder="1" applyAlignment="1" applyProtection="1">
      <alignment horizontal="left" vertical="center" wrapText="1"/>
      <protection hidden="1"/>
    </xf>
    <xf numFmtId="171" fontId="6" fillId="4" borderId="13" xfId="1" applyNumberFormat="1" applyFont="1" applyFill="1" applyBorder="1" applyAlignment="1" applyProtection="1">
      <alignment horizontal="right" vertical="center"/>
      <protection hidden="1"/>
    </xf>
    <xf numFmtId="171" fontId="6" fillId="4" borderId="22" xfId="1" applyNumberFormat="1" applyFont="1" applyFill="1" applyBorder="1" applyAlignment="1" applyProtection="1">
      <alignment horizontal="right" vertical="center"/>
      <protection hidden="1"/>
    </xf>
    <xf numFmtId="1" fontId="14" fillId="0" borderId="13" xfId="1" applyNumberFormat="1" applyFont="1" applyFill="1" applyBorder="1" applyAlignment="1" applyProtection="1">
      <alignment horizontal="center" vertical="center"/>
      <protection hidden="1"/>
    </xf>
    <xf numFmtId="0" fontId="38" fillId="0" borderId="67" xfId="0" applyFont="1" applyBorder="1" applyAlignment="1">
      <alignment vertical="top" wrapText="1"/>
    </xf>
    <xf numFmtId="0" fontId="40" fillId="4" borderId="13" xfId="2" applyFont="1" applyFill="1" applyBorder="1" applyAlignment="1">
      <alignment vertical="top" wrapText="1"/>
    </xf>
    <xf numFmtId="0" fontId="40" fillId="0" borderId="13" xfId="2" applyFont="1" applyFill="1" applyBorder="1" applyAlignment="1">
      <alignment vertical="top" wrapText="1"/>
    </xf>
    <xf numFmtId="0" fontId="40" fillId="4" borderId="13" xfId="2" applyNumberFormat="1" applyFont="1" applyFill="1" applyBorder="1" applyAlignment="1">
      <alignment vertical="top" wrapText="1"/>
    </xf>
    <xf numFmtId="0" fontId="37" fillId="0" borderId="13" xfId="21" applyFont="1" applyFill="1" applyBorder="1" applyAlignment="1">
      <alignment horizontal="justify" vertical="center" wrapText="1"/>
    </xf>
    <xf numFmtId="0" fontId="40" fillId="4" borderId="13" xfId="2" applyFont="1" applyFill="1" applyBorder="1" applyAlignment="1">
      <alignment horizontal="left" vertical="center" wrapText="1"/>
    </xf>
    <xf numFmtId="49" fontId="40" fillId="4" borderId="13" xfId="2" applyNumberFormat="1" applyFont="1" applyFill="1" applyBorder="1" applyAlignment="1">
      <alignment horizontal="left" vertical="center"/>
    </xf>
    <xf numFmtId="0" fontId="35" fillId="0" borderId="67" xfId="0" applyFont="1" applyBorder="1" applyAlignment="1">
      <alignment horizontal="center" wrapText="1"/>
    </xf>
    <xf numFmtId="0" fontId="37" fillId="0" borderId="67" xfId="0" applyFont="1" applyBorder="1" applyAlignment="1">
      <alignment wrapText="1"/>
    </xf>
    <xf numFmtId="0" fontId="35" fillId="0" borderId="67" xfId="0" applyFont="1" applyBorder="1" applyAlignment="1">
      <alignment wrapText="1"/>
    </xf>
    <xf numFmtId="0" fontId="40" fillId="0" borderId="13" xfId="2" applyFont="1" applyFill="1" applyBorder="1" applyAlignment="1">
      <alignment horizontal="left" vertical="center" wrapText="1"/>
    </xf>
    <xf numFmtId="0" fontId="35" fillId="0" borderId="0" xfId="0" applyFont="1"/>
    <xf numFmtId="0" fontId="35" fillId="0" borderId="0" xfId="0" applyFont="1" applyAlignment="1">
      <alignment wrapText="1"/>
    </xf>
    <xf numFmtId="0" fontId="40" fillId="0" borderId="0" xfId="2" applyFont="1" applyFill="1" applyBorder="1" applyAlignment="1">
      <alignment horizontal="left" vertical="center" wrapText="1"/>
    </xf>
    <xf numFmtId="49" fontId="37" fillId="0" borderId="13" xfId="21" applyNumberFormat="1" applyFont="1" applyFill="1" applyBorder="1" applyAlignment="1">
      <alignment horizontal="left" vertical="center" wrapText="1"/>
    </xf>
    <xf numFmtId="0" fontId="41" fillId="0" borderId="0" xfId="2" applyFont="1"/>
    <xf numFmtId="0" fontId="41" fillId="0" borderId="0" xfId="2" applyFont="1" applyAlignment="1">
      <alignment vertical="top"/>
    </xf>
    <xf numFmtId="0" fontId="33" fillId="0" borderId="67" xfId="0" applyFont="1" applyBorder="1" applyAlignment="1">
      <alignment horizontal="center" vertical="top" wrapText="1"/>
    </xf>
    <xf numFmtId="0" fontId="38" fillId="0" borderId="67" xfId="0" applyFont="1" applyBorder="1" applyAlignment="1">
      <alignment horizontal="center" vertical="top" wrapText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3" xfId="1" applyNumberFormat="1" applyFont="1" applyFill="1" applyBorder="1" applyAlignment="1" applyProtection="1">
      <alignment horizontal="center" vertical="center"/>
      <protection hidden="1"/>
    </xf>
    <xf numFmtId="170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16" xfId="1" applyNumberFormat="1" applyFont="1" applyFill="1" applyBorder="1" applyAlignment="1" applyProtection="1">
      <alignment horizontal="left" vertical="center" wrapText="1"/>
      <protection hidden="1"/>
    </xf>
    <xf numFmtId="171" fontId="12" fillId="4" borderId="14" xfId="1" applyNumberFormat="1" applyFont="1" applyFill="1" applyBorder="1" applyAlignment="1" applyProtection="1">
      <alignment horizontal="right" vertical="center"/>
      <protection hidden="1"/>
    </xf>
    <xf numFmtId="171" fontId="12" fillId="4" borderId="23" xfId="1" applyNumberFormat="1" applyFont="1" applyFill="1" applyBorder="1" applyAlignment="1" applyProtection="1">
      <alignment horizontal="right" vertical="center"/>
      <protection hidden="1"/>
    </xf>
    <xf numFmtId="165" fontId="7" fillId="0" borderId="14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4" fontId="6" fillId="4" borderId="11" xfId="1" applyNumberFormat="1" applyFont="1" applyFill="1" applyBorder="1" applyAlignment="1" applyProtection="1">
      <alignment horizontal="right" vertical="center"/>
      <protection hidden="1"/>
    </xf>
    <xf numFmtId="4" fontId="7" fillId="4" borderId="11" xfId="1" applyNumberFormat="1" applyFont="1" applyFill="1" applyBorder="1" applyAlignment="1" applyProtection="1">
      <alignment horizontal="right" vertical="center"/>
      <protection hidden="1"/>
    </xf>
    <xf numFmtId="4" fontId="7" fillId="4" borderId="22" xfId="1" applyNumberFormat="1" applyFont="1" applyFill="1" applyBorder="1" applyAlignment="1" applyProtection="1">
      <alignment horizontal="right" vertical="center"/>
      <protection hidden="1"/>
    </xf>
    <xf numFmtId="165" fontId="7" fillId="0" borderId="17" xfId="1" applyNumberFormat="1" applyFont="1" applyFill="1" applyBorder="1" applyAlignment="1" applyProtection="1">
      <alignment horizontal="left" vertical="center" wrapText="1"/>
      <protection hidden="1"/>
    </xf>
    <xf numFmtId="170" fontId="7" fillId="0" borderId="47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7" xfId="1" applyBorder="1"/>
    <xf numFmtId="4" fontId="19" fillId="0" borderId="17" xfId="1" applyNumberFormat="1" applyFont="1" applyBorder="1" applyAlignment="1">
      <alignment horizontal="center" vertical="center"/>
    </xf>
    <xf numFmtId="4" fontId="19" fillId="0" borderId="28" xfId="1" applyNumberFormat="1" applyFont="1" applyBorder="1" applyAlignment="1">
      <alignment horizontal="center" vertical="center"/>
    </xf>
    <xf numFmtId="0" fontId="7" fillId="0" borderId="17" xfId="1" applyFont="1" applyBorder="1"/>
    <xf numFmtId="0" fontId="6" fillId="0" borderId="17" xfId="1" applyFont="1" applyBorder="1"/>
    <xf numFmtId="169" fontId="6" fillId="0" borderId="17" xfId="1" applyNumberFormat="1" applyFont="1" applyFill="1" applyBorder="1" applyAlignment="1" applyProtection="1">
      <alignment vertical="center" wrapText="1"/>
      <protection hidden="1"/>
    </xf>
    <xf numFmtId="170" fontId="7" fillId="0" borderId="46" xfId="1" applyNumberFormat="1" applyFont="1" applyFill="1" applyBorder="1" applyAlignment="1" applyProtection="1">
      <alignment horizontal="left" vertical="center" wrapText="1"/>
      <protection hidden="1"/>
    </xf>
    <xf numFmtId="0" fontId="37" fillId="0" borderId="67" xfId="0" applyNumberFormat="1" applyFont="1" applyBorder="1" applyAlignment="1">
      <alignment horizontal="justify" wrapText="1"/>
    </xf>
    <xf numFmtId="0" fontId="29" fillId="0" borderId="13" xfId="23" applyNumberFormat="1" applyFont="1" applyBorder="1" applyAlignment="1">
      <alignment horizontal="left" vertical="top" wrapText="1"/>
    </xf>
    <xf numFmtId="0" fontId="36" fillId="0" borderId="77" xfId="0" applyFont="1" applyBorder="1" applyAlignment="1">
      <alignment horizontal="center" vertical="top" wrapText="1"/>
    </xf>
    <xf numFmtId="0" fontId="36" fillId="0" borderId="78" xfId="0" applyFont="1" applyBorder="1" applyAlignment="1">
      <alignment horizontal="center" vertical="top" wrapText="1"/>
    </xf>
    <xf numFmtId="0" fontId="36" fillId="0" borderId="79" xfId="0" applyFont="1" applyBorder="1" applyAlignment="1">
      <alignment horizontal="center" vertical="top" wrapText="1"/>
    </xf>
    <xf numFmtId="0" fontId="39" fillId="0" borderId="80" xfId="0" applyFont="1" applyBorder="1" applyAlignment="1">
      <alignment vertical="top" wrapText="1"/>
    </xf>
    <xf numFmtId="0" fontId="39" fillId="0" borderId="0" xfId="0" applyFont="1" applyBorder="1" applyAlignment="1">
      <alignment vertical="top" wrapText="1"/>
    </xf>
    <xf numFmtId="0" fontId="39" fillId="0" borderId="81" xfId="0" applyFont="1" applyBorder="1" applyAlignment="1">
      <alignment vertical="top" wrapText="1"/>
    </xf>
    <xf numFmtId="0" fontId="36" fillId="0" borderId="82" xfId="0" applyFont="1" applyBorder="1" applyAlignment="1">
      <alignment horizontal="center" vertical="top" wrapText="1"/>
    </xf>
    <xf numFmtId="0" fontId="36" fillId="0" borderId="83" xfId="0" applyFont="1" applyBorder="1" applyAlignment="1">
      <alignment horizontal="center" vertical="top" wrapText="1"/>
    </xf>
    <xf numFmtId="0" fontId="36" fillId="0" borderId="84" xfId="0" applyFont="1" applyBorder="1" applyAlignment="1">
      <alignment horizontal="center" vertical="top" wrapText="1"/>
    </xf>
    <xf numFmtId="0" fontId="36" fillId="0" borderId="68" xfId="0" applyFont="1" applyBorder="1" applyAlignment="1">
      <alignment horizontal="center" wrapText="1"/>
    </xf>
    <xf numFmtId="0" fontId="36" fillId="0" borderId="69" xfId="0" applyFont="1" applyBorder="1" applyAlignment="1">
      <alignment horizontal="center" wrapText="1"/>
    </xf>
    <xf numFmtId="0" fontId="36" fillId="0" borderId="70" xfId="0" applyFont="1" applyBorder="1" applyAlignment="1">
      <alignment horizontal="center" wrapText="1"/>
    </xf>
    <xf numFmtId="0" fontId="7" fillId="0" borderId="74" xfId="2" applyFont="1" applyBorder="1" applyAlignment="1">
      <alignment horizontal="center" wrapText="1"/>
    </xf>
    <xf numFmtId="0" fontId="7" fillId="0" borderId="75" xfId="2" applyFont="1" applyBorder="1" applyAlignment="1">
      <alignment horizontal="center" wrapText="1"/>
    </xf>
    <xf numFmtId="0" fontId="7" fillId="0" borderId="76" xfId="2" applyFont="1" applyBorder="1" applyAlignment="1">
      <alignment horizontal="center" wrapText="1"/>
    </xf>
    <xf numFmtId="0" fontId="5" fillId="0" borderId="0" xfId="23" applyFont="1" applyFill="1" applyAlignment="1" applyProtection="1">
      <alignment horizontal="center"/>
    </xf>
    <xf numFmtId="0" fontId="5" fillId="0" borderId="0" xfId="23" applyFont="1" applyFill="1" applyAlignment="1" applyProtection="1">
      <alignment horizontal="center" wrapText="1"/>
    </xf>
    <xf numFmtId="0" fontId="6" fillId="0" borderId="0" xfId="2" applyFont="1" applyAlignment="1">
      <alignment horizontal="center" wrapText="1"/>
    </xf>
    <xf numFmtId="0" fontId="36" fillId="0" borderId="71" xfId="0" applyFont="1" applyBorder="1" applyAlignment="1">
      <alignment horizontal="center" vertical="top" wrapText="1"/>
    </xf>
    <xf numFmtId="0" fontId="36" fillId="0" borderId="72" xfId="0" applyFont="1" applyBorder="1" applyAlignment="1">
      <alignment horizontal="center" vertical="top" wrapText="1"/>
    </xf>
    <xf numFmtId="0" fontId="36" fillId="0" borderId="73" xfId="0" applyFont="1" applyBorder="1" applyAlignment="1">
      <alignment horizontal="center" vertical="top" wrapText="1"/>
    </xf>
    <xf numFmtId="0" fontId="36" fillId="0" borderId="68" xfId="0" applyFont="1" applyBorder="1" applyAlignment="1">
      <alignment horizontal="justify" vertical="top" wrapText="1"/>
    </xf>
    <xf numFmtId="0" fontId="36" fillId="0" borderId="69" xfId="0" applyFont="1" applyBorder="1" applyAlignment="1">
      <alignment horizontal="justify" vertical="top" wrapText="1"/>
    </xf>
    <xf numFmtId="0" fontId="36" fillId="0" borderId="70" xfId="0" applyFont="1" applyBorder="1" applyAlignment="1">
      <alignment horizontal="justify" vertical="top" wrapText="1"/>
    </xf>
    <xf numFmtId="0" fontId="32" fillId="0" borderId="13" xfId="2" applyFont="1" applyFill="1" applyBorder="1" applyAlignment="1">
      <alignment horizontal="center" vertical="center" wrapText="1"/>
    </xf>
    <xf numFmtId="0" fontId="34" fillId="0" borderId="66" xfId="2" applyFont="1" applyFill="1" applyBorder="1" applyAlignment="1">
      <alignment horizontal="center" vertical="center" wrapText="1"/>
    </xf>
    <xf numFmtId="0" fontId="32" fillId="0" borderId="66" xfId="2" applyFont="1" applyFill="1" applyBorder="1" applyAlignment="1">
      <alignment horizontal="center" vertical="center" wrapText="1"/>
    </xf>
    <xf numFmtId="0" fontId="13" fillId="0" borderId="0" xfId="23" applyFont="1" applyFill="1" applyAlignment="1" applyProtection="1">
      <alignment horizontal="center" vertical="center"/>
      <protection locked="0"/>
    </xf>
    <xf numFmtId="0" fontId="13" fillId="0" borderId="0" xfId="23" applyFont="1" applyFill="1" applyAlignment="1" applyProtection="1">
      <alignment horizontal="center" vertical="center"/>
    </xf>
    <xf numFmtId="173" fontId="10" fillId="0" borderId="0" xfId="3" applyNumberFormat="1" applyFont="1" applyFill="1" applyBorder="1" applyAlignment="1" applyProtection="1">
      <alignment horizontal="left" vertical="center" wrapText="1"/>
    </xf>
    <xf numFmtId="0" fontId="7" fillId="0" borderId="0" xfId="2" applyFont="1" applyFill="1" applyAlignment="1" applyProtection="1">
      <alignment horizontal="center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1" applyNumberFormat="1" applyFont="1" applyFill="1" applyBorder="1" applyAlignment="1" applyProtection="1">
      <alignment horizontal="center" vertical="center"/>
      <protection hidden="1"/>
    </xf>
    <xf numFmtId="165" fontId="8" fillId="0" borderId="27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3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7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3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7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6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8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7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7" fillId="0" borderId="19" xfId="1" applyNumberFormat="1" applyFont="1" applyFill="1" applyBorder="1" applyAlignment="1" applyProtection="1">
      <alignment horizontal="center" vertical="center"/>
      <protection hidden="1"/>
    </xf>
    <xf numFmtId="169" fontId="7" fillId="0" borderId="35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34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37" xfId="1" applyNumberFormat="1" applyFont="1" applyFill="1" applyBorder="1" applyAlignment="1" applyProtection="1">
      <alignment horizontal="center" vertical="center"/>
      <protection hidden="1"/>
    </xf>
    <xf numFmtId="165" fontId="7" fillId="0" borderId="36" xfId="1" applyNumberFormat="1" applyFont="1" applyFill="1" applyBorder="1" applyAlignment="1" applyProtection="1">
      <alignment horizontal="center" vertical="center"/>
      <protection hidden="1"/>
    </xf>
    <xf numFmtId="169" fontId="6" fillId="0" borderId="27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3" xfId="1" applyNumberFormat="1" applyFont="1" applyFill="1" applyBorder="1" applyAlignment="1" applyProtection="1">
      <alignment horizontal="center" vertical="center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9" fontId="7" fillId="0" borderId="27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5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13" xfId="1" applyNumberFormat="1" applyFont="1" applyFill="1" applyBorder="1" applyAlignment="1" applyProtection="1">
      <alignment horizontal="center" vertical="center"/>
      <protection hidden="1"/>
    </xf>
    <xf numFmtId="165" fontId="7" fillId="0" borderId="11" xfId="1" applyNumberFormat="1" applyFont="1" applyFill="1" applyBorder="1" applyAlignment="1" applyProtection="1">
      <alignment horizontal="center" vertical="center"/>
      <protection hidden="1"/>
    </xf>
    <xf numFmtId="169" fontId="7" fillId="0" borderId="4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47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17" xfId="1" applyNumberFormat="1" applyFont="1" applyFill="1" applyBorder="1" applyAlignment="1" applyProtection="1">
      <alignment horizontal="center" vertical="center"/>
      <protection hidden="1"/>
    </xf>
    <xf numFmtId="165" fontId="7" fillId="0" borderId="16" xfId="1" applyNumberFormat="1" applyFont="1" applyFill="1" applyBorder="1" applyAlignment="1" applyProtection="1">
      <alignment horizontal="center" vertical="center"/>
      <protection hidden="1"/>
    </xf>
    <xf numFmtId="0" fontId="6" fillId="0" borderId="19" xfId="1" applyNumberFormat="1" applyFont="1" applyFill="1" applyBorder="1" applyAlignment="1" applyProtection="1">
      <alignment horizontal="center" vertical="center"/>
      <protection hidden="1"/>
    </xf>
    <xf numFmtId="168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27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6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5" xfId="1" applyNumberFormat="1" applyFont="1" applyFill="1" applyBorder="1" applyAlignment="1" applyProtection="1">
      <alignment horizontal="left" vertical="center" wrapText="1"/>
      <protection hidden="1"/>
    </xf>
    <xf numFmtId="168" fontId="14" fillId="0" borderId="56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5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27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6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5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6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27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46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" vertical="center"/>
      <protection hidden="1"/>
    </xf>
    <xf numFmtId="168" fontId="7" fillId="0" borderId="27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46" xfId="1" applyNumberFormat="1" applyFont="1" applyFill="1" applyBorder="1" applyAlignment="1" applyProtection="1">
      <alignment horizontal="left" vertical="center" wrapText="1"/>
      <protection hidden="1"/>
    </xf>
    <xf numFmtId="170" fontId="7" fillId="0" borderId="46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2" applyFont="1" applyBorder="1" applyAlignment="1">
      <alignment horizontal="right"/>
    </xf>
    <xf numFmtId="0" fontId="6" fillId="0" borderId="13" xfId="2" applyFont="1" applyBorder="1" applyAlignment="1">
      <alignment horizontal="center" vertical="center" wrapText="1"/>
    </xf>
    <xf numFmtId="0" fontId="5" fillId="0" borderId="0" xfId="23" applyFont="1" applyFill="1" applyAlignment="1" applyProtection="1">
      <alignment horizontal="left"/>
    </xf>
    <xf numFmtId="0" fontId="5" fillId="0" borderId="0" xfId="23" applyFont="1" applyFill="1" applyAlignment="1" applyProtection="1">
      <alignment horizontal="left" wrapText="1"/>
    </xf>
    <xf numFmtId="0" fontId="6" fillId="0" borderId="0" xfId="2" applyFont="1" applyAlignment="1">
      <alignment horizontal="left" vertical="top" wrapText="1"/>
    </xf>
    <xf numFmtId="0" fontId="6" fillId="0" borderId="13" xfId="2" applyFont="1" applyBorder="1" applyAlignment="1">
      <alignment horizontal="center" vertical="top" wrapText="1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center" vertical="center" wrapText="1"/>
    </xf>
    <xf numFmtId="0" fontId="24" fillId="0" borderId="0" xfId="2" applyAlignment="1">
      <alignment horizontal="center"/>
    </xf>
    <xf numFmtId="0" fontId="6" fillId="0" borderId="0" xfId="2" applyFont="1" applyAlignment="1">
      <alignment horizontal="center"/>
    </xf>
  </cellXfs>
  <cellStyles count="25">
    <cellStyle name="Обычный" xfId="0" builtinId="0"/>
    <cellStyle name="Обычный 2" xfId="1"/>
    <cellStyle name="Обычный 2 10" xfId="5"/>
    <cellStyle name="Обычный 2 11" xfId="6"/>
    <cellStyle name="Обычный 2 12" xfId="7"/>
    <cellStyle name="Обычный 2 13" xfId="8"/>
    <cellStyle name="Обычный 2 14" xfId="9"/>
    <cellStyle name="Обычный 2 15" xfId="10"/>
    <cellStyle name="Обычный 2 2" xfId="11"/>
    <cellStyle name="Обычный 2 2 2" xfId="12"/>
    <cellStyle name="Обычный 2 2 3" xfId="13"/>
    <cellStyle name="Обычный 2 3" xfId="14"/>
    <cellStyle name="Обычный 2 4" xfId="15"/>
    <cellStyle name="Обычный 2 5" xfId="16"/>
    <cellStyle name="Обычный 2 6" xfId="17"/>
    <cellStyle name="Обычный 2 7" xfId="18"/>
    <cellStyle name="Обычный 2 8" xfId="19"/>
    <cellStyle name="Обычный 2 9" xfId="20"/>
    <cellStyle name="Обычный 3" xfId="2"/>
    <cellStyle name="Обычный 3 2" xfId="21"/>
    <cellStyle name="Обычный 3 3" xfId="22"/>
    <cellStyle name="Обычный 8" xfId="23"/>
    <cellStyle name="Обычный_источники" xfId="4"/>
    <cellStyle name="Финансовый 2" xfId="3"/>
    <cellStyle name="Финансовый 4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6"/>
  <sheetViews>
    <sheetView view="pageBreakPreview" zoomScaleSheetLayoutView="100" workbookViewId="0">
      <selection activeCell="A12" sqref="A12:C12"/>
    </sheetView>
  </sheetViews>
  <sheetFormatPr defaultRowHeight="12.75"/>
  <cols>
    <col min="1" max="1" width="25" style="465" customWidth="1"/>
    <col min="2" max="2" width="59.28515625" style="408" customWidth="1"/>
    <col min="3" max="3" width="16.5703125" style="408" customWidth="1"/>
    <col min="4" max="4" width="5.42578125" style="408" customWidth="1"/>
    <col min="5" max="256" width="9.140625" style="408"/>
    <col min="257" max="257" width="25" style="408" customWidth="1"/>
    <col min="258" max="258" width="59.28515625" style="408" customWidth="1"/>
    <col min="259" max="259" width="16.5703125" style="408" customWidth="1"/>
    <col min="260" max="260" width="5.42578125" style="408" customWidth="1"/>
    <col min="261" max="512" width="9.140625" style="408"/>
    <col min="513" max="513" width="25" style="408" customWidth="1"/>
    <col min="514" max="514" width="59.28515625" style="408" customWidth="1"/>
    <col min="515" max="515" width="16.5703125" style="408" customWidth="1"/>
    <col min="516" max="516" width="5.42578125" style="408" customWidth="1"/>
    <col min="517" max="768" width="9.140625" style="408"/>
    <col min="769" max="769" width="25" style="408" customWidth="1"/>
    <col min="770" max="770" width="59.28515625" style="408" customWidth="1"/>
    <col min="771" max="771" width="16.5703125" style="408" customWidth="1"/>
    <col min="772" max="772" width="5.42578125" style="408" customWidth="1"/>
    <col min="773" max="1024" width="9.140625" style="408"/>
    <col min="1025" max="1025" width="25" style="408" customWidth="1"/>
    <col min="1026" max="1026" width="59.28515625" style="408" customWidth="1"/>
    <col min="1027" max="1027" width="16.5703125" style="408" customWidth="1"/>
    <col min="1028" max="1028" width="5.42578125" style="408" customWidth="1"/>
    <col min="1029" max="1280" width="9.140625" style="408"/>
    <col min="1281" max="1281" width="25" style="408" customWidth="1"/>
    <col min="1282" max="1282" width="59.28515625" style="408" customWidth="1"/>
    <col min="1283" max="1283" width="16.5703125" style="408" customWidth="1"/>
    <col min="1284" max="1284" width="5.42578125" style="408" customWidth="1"/>
    <col min="1285" max="1536" width="9.140625" style="408"/>
    <col min="1537" max="1537" width="25" style="408" customWidth="1"/>
    <col min="1538" max="1538" width="59.28515625" style="408" customWidth="1"/>
    <col min="1539" max="1539" width="16.5703125" style="408" customWidth="1"/>
    <col min="1540" max="1540" width="5.42578125" style="408" customWidth="1"/>
    <col min="1541" max="1792" width="9.140625" style="408"/>
    <col min="1793" max="1793" width="25" style="408" customWidth="1"/>
    <col min="1794" max="1794" width="59.28515625" style="408" customWidth="1"/>
    <col min="1795" max="1795" width="16.5703125" style="408" customWidth="1"/>
    <col min="1796" max="1796" width="5.42578125" style="408" customWidth="1"/>
    <col min="1797" max="2048" width="9.140625" style="408"/>
    <col min="2049" max="2049" width="25" style="408" customWidth="1"/>
    <col min="2050" max="2050" width="59.28515625" style="408" customWidth="1"/>
    <col min="2051" max="2051" width="16.5703125" style="408" customWidth="1"/>
    <col min="2052" max="2052" width="5.42578125" style="408" customWidth="1"/>
    <col min="2053" max="2304" width="9.140625" style="408"/>
    <col min="2305" max="2305" width="25" style="408" customWidth="1"/>
    <col min="2306" max="2306" width="59.28515625" style="408" customWidth="1"/>
    <col min="2307" max="2307" width="16.5703125" style="408" customWidth="1"/>
    <col min="2308" max="2308" width="5.42578125" style="408" customWidth="1"/>
    <col min="2309" max="2560" width="9.140625" style="408"/>
    <col min="2561" max="2561" width="25" style="408" customWidth="1"/>
    <col min="2562" max="2562" width="59.28515625" style="408" customWidth="1"/>
    <col min="2563" max="2563" width="16.5703125" style="408" customWidth="1"/>
    <col min="2564" max="2564" width="5.42578125" style="408" customWidth="1"/>
    <col min="2565" max="2816" width="9.140625" style="408"/>
    <col min="2817" max="2817" width="25" style="408" customWidth="1"/>
    <col min="2818" max="2818" width="59.28515625" style="408" customWidth="1"/>
    <col min="2819" max="2819" width="16.5703125" style="408" customWidth="1"/>
    <col min="2820" max="2820" width="5.42578125" style="408" customWidth="1"/>
    <col min="2821" max="3072" width="9.140625" style="408"/>
    <col min="3073" max="3073" width="25" style="408" customWidth="1"/>
    <col min="3074" max="3074" width="59.28515625" style="408" customWidth="1"/>
    <col min="3075" max="3075" width="16.5703125" style="408" customWidth="1"/>
    <col min="3076" max="3076" width="5.42578125" style="408" customWidth="1"/>
    <col min="3077" max="3328" width="9.140625" style="408"/>
    <col min="3329" max="3329" width="25" style="408" customWidth="1"/>
    <col min="3330" max="3330" width="59.28515625" style="408" customWidth="1"/>
    <col min="3331" max="3331" width="16.5703125" style="408" customWidth="1"/>
    <col min="3332" max="3332" width="5.42578125" style="408" customWidth="1"/>
    <col min="3333" max="3584" width="9.140625" style="408"/>
    <col min="3585" max="3585" width="25" style="408" customWidth="1"/>
    <col min="3586" max="3586" width="59.28515625" style="408" customWidth="1"/>
    <col min="3587" max="3587" width="16.5703125" style="408" customWidth="1"/>
    <col min="3588" max="3588" width="5.42578125" style="408" customWidth="1"/>
    <col min="3589" max="3840" width="9.140625" style="408"/>
    <col min="3841" max="3841" width="25" style="408" customWidth="1"/>
    <col min="3842" max="3842" width="59.28515625" style="408" customWidth="1"/>
    <col min="3843" max="3843" width="16.5703125" style="408" customWidth="1"/>
    <col min="3844" max="3844" width="5.42578125" style="408" customWidth="1"/>
    <col min="3845" max="4096" width="9.140625" style="408"/>
    <col min="4097" max="4097" width="25" style="408" customWidth="1"/>
    <col min="4098" max="4098" width="59.28515625" style="408" customWidth="1"/>
    <col min="4099" max="4099" width="16.5703125" style="408" customWidth="1"/>
    <col min="4100" max="4100" width="5.42578125" style="408" customWidth="1"/>
    <col min="4101" max="4352" width="9.140625" style="408"/>
    <col min="4353" max="4353" width="25" style="408" customWidth="1"/>
    <col min="4354" max="4354" width="59.28515625" style="408" customWidth="1"/>
    <col min="4355" max="4355" width="16.5703125" style="408" customWidth="1"/>
    <col min="4356" max="4356" width="5.42578125" style="408" customWidth="1"/>
    <col min="4357" max="4608" width="9.140625" style="408"/>
    <col min="4609" max="4609" width="25" style="408" customWidth="1"/>
    <col min="4610" max="4610" width="59.28515625" style="408" customWidth="1"/>
    <col min="4611" max="4611" width="16.5703125" style="408" customWidth="1"/>
    <col min="4612" max="4612" width="5.42578125" style="408" customWidth="1"/>
    <col min="4613" max="4864" width="9.140625" style="408"/>
    <col min="4865" max="4865" width="25" style="408" customWidth="1"/>
    <col min="4866" max="4866" width="59.28515625" style="408" customWidth="1"/>
    <col min="4867" max="4867" width="16.5703125" style="408" customWidth="1"/>
    <col min="4868" max="4868" width="5.42578125" style="408" customWidth="1"/>
    <col min="4869" max="5120" width="9.140625" style="408"/>
    <col min="5121" max="5121" width="25" style="408" customWidth="1"/>
    <col min="5122" max="5122" width="59.28515625" style="408" customWidth="1"/>
    <col min="5123" max="5123" width="16.5703125" style="408" customWidth="1"/>
    <col min="5124" max="5124" width="5.42578125" style="408" customWidth="1"/>
    <col min="5125" max="5376" width="9.140625" style="408"/>
    <col min="5377" max="5377" width="25" style="408" customWidth="1"/>
    <col min="5378" max="5378" width="59.28515625" style="408" customWidth="1"/>
    <col min="5379" max="5379" width="16.5703125" style="408" customWidth="1"/>
    <col min="5380" max="5380" width="5.42578125" style="408" customWidth="1"/>
    <col min="5381" max="5632" width="9.140625" style="408"/>
    <col min="5633" max="5633" width="25" style="408" customWidth="1"/>
    <col min="5634" max="5634" width="59.28515625" style="408" customWidth="1"/>
    <col min="5635" max="5635" width="16.5703125" style="408" customWidth="1"/>
    <col min="5636" max="5636" width="5.42578125" style="408" customWidth="1"/>
    <col min="5637" max="5888" width="9.140625" style="408"/>
    <col min="5889" max="5889" width="25" style="408" customWidth="1"/>
    <col min="5890" max="5890" width="59.28515625" style="408" customWidth="1"/>
    <col min="5891" max="5891" width="16.5703125" style="408" customWidth="1"/>
    <col min="5892" max="5892" width="5.42578125" style="408" customWidth="1"/>
    <col min="5893" max="6144" width="9.140625" style="408"/>
    <col min="6145" max="6145" width="25" style="408" customWidth="1"/>
    <col min="6146" max="6146" width="59.28515625" style="408" customWidth="1"/>
    <col min="6147" max="6147" width="16.5703125" style="408" customWidth="1"/>
    <col min="6148" max="6148" width="5.42578125" style="408" customWidth="1"/>
    <col min="6149" max="6400" width="9.140625" style="408"/>
    <col min="6401" max="6401" width="25" style="408" customWidth="1"/>
    <col min="6402" max="6402" width="59.28515625" style="408" customWidth="1"/>
    <col min="6403" max="6403" width="16.5703125" style="408" customWidth="1"/>
    <col min="6404" max="6404" width="5.42578125" style="408" customWidth="1"/>
    <col min="6405" max="6656" width="9.140625" style="408"/>
    <col min="6657" max="6657" width="25" style="408" customWidth="1"/>
    <col min="6658" max="6658" width="59.28515625" style="408" customWidth="1"/>
    <col min="6659" max="6659" width="16.5703125" style="408" customWidth="1"/>
    <col min="6660" max="6660" width="5.42578125" style="408" customWidth="1"/>
    <col min="6661" max="6912" width="9.140625" style="408"/>
    <col min="6913" max="6913" width="25" style="408" customWidth="1"/>
    <col min="6914" max="6914" width="59.28515625" style="408" customWidth="1"/>
    <col min="6915" max="6915" width="16.5703125" style="408" customWidth="1"/>
    <col min="6916" max="6916" width="5.42578125" style="408" customWidth="1"/>
    <col min="6917" max="7168" width="9.140625" style="408"/>
    <col min="7169" max="7169" width="25" style="408" customWidth="1"/>
    <col min="7170" max="7170" width="59.28515625" style="408" customWidth="1"/>
    <col min="7171" max="7171" width="16.5703125" style="408" customWidth="1"/>
    <col min="7172" max="7172" width="5.42578125" style="408" customWidth="1"/>
    <col min="7173" max="7424" width="9.140625" style="408"/>
    <col min="7425" max="7425" width="25" style="408" customWidth="1"/>
    <col min="7426" max="7426" width="59.28515625" style="408" customWidth="1"/>
    <col min="7427" max="7427" width="16.5703125" style="408" customWidth="1"/>
    <col min="7428" max="7428" width="5.42578125" style="408" customWidth="1"/>
    <col min="7429" max="7680" width="9.140625" style="408"/>
    <col min="7681" max="7681" width="25" style="408" customWidth="1"/>
    <col min="7682" max="7682" width="59.28515625" style="408" customWidth="1"/>
    <col min="7683" max="7683" width="16.5703125" style="408" customWidth="1"/>
    <col min="7684" max="7684" width="5.42578125" style="408" customWidth="1"/>
    <col min="7685" max="7936" width="9.140625" style="408"/>
    <col min="7937" max="7937" width="25" style="408" customWidth="1"/>
    <col min="7938" max="7938" width="59.28515625" style="408" customWidth="1"/>
    <col min="7939" max="7939" width="16.5703125" style="408" customWidth="1"/>
    <col min="7940" max="7940" width="5.42578125" style="408" customWidth="1"/>
    <col min="7941" max="8192" width="9.140625" style="408"/>
    <col min="8193" max="8193" width="25" style="408" customWidth="1"/>
    <col min="8194" max="8194" width="59.28515625" style="408" customWidth="1"/>
    <col min="8195" max="8195" width="16.5703125" style="408" customWidth="1"/>
    <col min="8196" max="8196" width="5.42578125" style="408" customWidth="1"/>
    <col min="8197" max="8448" width="9.140625" style="408"/>
    <col min="8449" max="8449" width="25" style="408" customWidth="1"/>
    <col min="8450" max="8450" width="59.28515625" style="408" customWidth="1"/>
    <col min="8451" max="8451" width="16.5703125" style="408" customWidth="1"/>
    <col min="8452" max="8452" width="5.42578125" style="408" customWidth="1"/>
    <col min="8453" max="8704" width="9.140625" style="408"/>
    <col min="8705" max="8705" width="25" style="408" customWidth="1"/>
    <col min="8706" max="8706" width="59.28515625" style="408" customWidth="1"/>
    <col min="8707" max="8707" width="16.5703125" style="408" customWidth="1"/>
    <col min="8708" max="8708" width="5.42578125" style="408" customWidth="1"/>
    <col min="8709" max="8960" width="9.140625" style="408"/>
    <col min="8961" max="8961" width="25" style="408" customWidth="1"/>
    <col min="8962" max="8962" width="59.28515625" style="408" customWidth="1"/>
    <col min="8963" max="8963" width="16.5703125" style="408" customWidth="1"/>
    <col min="8964" max="8964" width="5.42578125" style="408" customWidth="1"/>
    <col min="8965" max="9216" width="9.140625" style="408"/>
    <col min="9217" max="9217" width="25" style="408" customWidth="1"/>
    <col min="9218" max="9218" width="59.28515625" style="408" customWidth="1"/>
    <col min="9219" max="9219" width="16.5703125" style="408" customWidth="1"/>
    <col min="9220" max="9220" width="5.42578125" style="408" customWidth="1"/>
    <col min="9221" max="9472" width="9.140625" style="408"/>
    <col min="9473" max="9473" width="25" style="408" customWidth="1"/>
    <col min="9474" max="9474" width="59.28515625" style="408" customWidth="1"/>
    <col min="9475" max="9475" width="16.5703125" style="408" customWidth="1"/>
    <col min="9476" max="9476" width="5.42578125" style="408" customWidth="1"/>
    <col min="9477" max="9728" width="9.140625" style="408"/>
    <col min="9729" max="9729" width="25" style="408" customWidth="1"/>
    <col min="9730" max="9730" width="59.28515625" style="408" customWidth="1"/>
    <col min="9731" max="9731" width="16.5703125" style="408" customWidth="1"/>
    <col min="9732" max="9732" width="5.42578125" style="408" customWidth="1"/>
    <col min="9733" max="9984" width="9.140625" style="408"/>
    <col min="9985" max="9985" width="25" style="408" customWidth="1"/>
    <col min="9986" max="9986" width="59.28515625" style="408" customWidth="1"/>
    <col min="9987" max="9987" width="16.5703125" style="408" customWidth="1"/>
    <col min="9988" max="9988" width="5.42578125" style="408" customWidth="1"/>
    <col min="9989" max="10240" width="9.140625" style="408"/>
    <col min="10241" max="10241" width="25" style="408" customWidth="1"/>
    <col min="10242" max="10242" width="59.28515625" style="408" customWidth="1"/>
    <col min="10243" max="10243" width="16.5703125" style="408" customWidth="1"/>
    <col min="10244" max="10244" width="5.42578125" style="408" customWidth="1"/>
    <col min="10245" max="10496" width="9.140625" style="408"/>
    <col min="10497" max="10497" width="25" style="408" customWidth="1"/>
    <col min="10498" max="10498" width="59.28515625" style="408" customWidth="1"/>
    <col min="10499" max="10499" width="16.5703125" style="408" customWidth="1"/>
    <col min="10500" max="10500" width="5.42578125" style="408" customWidth="1"/>
    <col min="10501" max="10752" width="9.140625" style="408"/>
    <col min="10753" max="10753" width="25" style="408" customWidth="1"/>
    <col min="10754" max="10754" width="59.28515625" style="408" customWidth="1"/>
    <col min="10755" max="10755" width="16.5703125" style="408" customWidth="1"/>
    <col min="10756" max="10756" width="5.42578125" style="408" customWidth="1"/>
    <col min="10757" max="11008" width="9.140625" style="408"/>
    <col min="11009" max="11009" width="25" style="408" customWidth="1"/>
    <col min="11010" max="11010" width="59.28515625" style="408" customWidth="1"/>
    <col min="11011" max="11011" width="16.5703125" style="408" customWidth="1"/>
    <col min="11012" max="11012" width="5.42578125" style="408" customWidth="1"/>
    <col min="11013" max="11264" width="9.140625" style="408"/>
    <col min="11265" max="11265" width="25" style="408" customWidth="1"/>
    <col min="11266" max="11266" width="59.28515625" style="408" customWidth="1"/>
    <col min="11267" max="11267" width="16.5703125" style="408" customWidth="1"/>
    <col min="11268" max="11268" width="5.42578125" style="408" customWidth="1"/>
    <col min="11269" max="11520" width="9.140625" style="408"/>
    <col min="11521" max="11521" width="25" style="408" customWidth="1"/>
    <col min="11522" max="11522" width="59.28515625" style="408" customWidth="1"/>
    <col min="11523" max="11523" width="16.5703125" style="408" customWidth="1"/>
    <col min="11524" max="11524" width="5.42578125" style="408" customWidth="1"/>
    <col min="11525" max="11776" width="9.140625" style="408"/>
    <col min="11777" max="11777" width="25" style="408" customWidth="1"/>
    <col min="11778" max="11778" width="59.28515625" style="408" customWidth="1"/>
    <col min="11779" max="11779" width="16.5703125" style="408" customWidth="1"/>
    <col min="11780" max="11780" width="5.42578125" style="408" customWidth="1"/>
    <col min="11781" max="12032" width="9.140625" style="408"/>
    <col min="12033" max="12033" width="25" style="408" customWidth="1"/>
    <col min="12034" max="12034" width="59.28515625" style="408" customWidth="1"/>
    <col min="12035" max="12035" width="16.5703125" style="408" customWidth="1"/>
    <col min="12036" max="12036" width="5.42578125" style="408" customWidth="1"/>
    <col min="12037" max="12288" width="9.140625" style="408"/>
    <col min="12289" max="12289" width="25" style="408" customWidth="1"/>
    <col min="12290" max="12290" width="59.28515625" style="408" customWidth="1"/>
    <col min="12291" max="12291" width="16.5703125" style="408" customWidth="1"/>
    <col min="12292" max="12292" width="5.42578125" style="408" customWidth="1"/>
    <col min="12293" max="12544" width="9.140625" style="408"/>
    <col min="12545" max="12545" width="25" style="408" customWidth="1"/>
    <col min="12546" max="12546" width="59.28515625" style="408" customWidth="1"/>
    <col min="12547" max="12547" width="16.5703125" style="408" customWidth="1"/>
    <col min="12548" max="12548" width="5.42578125" style="408" customWidth="1"/>
    <col min="12549" max="12800" width="9.140625" style="408"/>
    <col min="12801" max="12801" width="25" style="408" customWidth="1"/>
    <col min="12802" max="12802" width="59.28515625" style="408" customWidth="1"/>
    <col min="12803" max="12803" width="16.5703125" style="408" customWidth="1"/>
    <col min="12804" max="12804" width="5.42578125" style="408" customWidth="1"/>
    <col min="12805" max="13056" width="9.140625" style="408"/>
    <col min="13057" max="13057" width="25" style="408" customWidth="1"/>
    <col min="13058" max="13058" width="59.28515625" style="408" customWidth="1"/>
    <col min="13059" max="13059" width="16.5703125" style="408" customWidth="1"/>
    <col min="13060" max="13060" width="5.42578125" style="408" customWidth="1"/>
    <col min="13061" max="13312" width="9.140625" style="408"/>
    <col min="13313" max="13313" width="25" style="408" customWidth="1"/>
    <col min="13314" max="13314" width="59.28515625" style="408" customWidth="1"/>
    <col min="13315" max="13315" width="16.5703125" style="408" customWidth="1"/>
    <col min="13316" max="13316" width="5.42578125" style="408" customWidth="1"/>
    <col min="13317" max="13568" width="9.140625" style="408"/>
    <col min="13569" max="13569" width="25" style="408" customWidth="1"/>
    <col min="13570" max="13570" width="59.28515625" style="408" customWidth="1"/>
    <col min="13571" max="13571" width="16.5703125" style="408" customWidth="1"/>
    <col min="13572" max="13572" width="5.42578125" style="408" customWidth="1"/>
    <col min="13573" max="13824" width="9.140625" style="408"/>
    <col min="13825" max="13825" width="25" style="408" customWidth="1"/>
    <col min="13826" max="13826" width="59.28515625" style="408" customWidth="1"/>
    <col min="13827" max="13827" width="16.5703125" style="408" customWidth="1"/>
    <col min="13828" max="13828" width="5.42578125" style="408" customWidth="1"/>
    <col min="13829" max="14080" width="9.140625" style="408"/>
    <col min="14081" max="14081" width="25" style="408" customWidth="1"/>
    <col min="14082" max="14082" width="59.28515625" style="408" customWidth="1"/>
    <col min="14083" max="14083" width="16.5703125" style="408" customWidth="1"/>
    <col min="14084" max="14084" width="5.42578125" style="408" customWidth="1"/>
    <col min="14085" max="14336" width="9.140625" style="408"/>
    <col min="14337" max="14337" width="25" style="408" customWidth="1"/>
    <col min="14338" max="14338" width="59.28515625" style="408" customWidth="1"/>
    <col min="14339" max="14339" width="16.5703125" style="408" customWidth="1"/>
    <col min="14340" max="14340" width="5.42578125" style="408" customWidth="1"/>
    <col min="14341" max="14592" width="9.140625" style="408"/>
    <col min="14593" max="14593" width="25" style="408" customWidth="1"/>
    <col min="14594" max="14594" width="59.28515625" style="408" customWidth="1"/>
    <col min="14595" max="14595" width="16.5703125" style="408" customWidth="1"/>
    <col min="14596" max="14596" width="5.42578125" style="408" customWidth="1"/>
    <col min="14597" max="14848" width="9.140625" style="408"/>
    <col min="14849" max="14849" width="25" style="408" customWidth="1"/>
    <col min="14850" max="14850" width="59.28515625" style="408" customWidth="1"/>
    <col min="14851" max="14851" width="16.5703125" style="408" customWidth="1"/>
    <col min="14852" max="14852" width="5.42578125" style="408" customWidth="1"/>
    <col min="14853" max="15104" width="9.140625" style="408"/>
    <col min="15105" max="15105" width="25" style="408" customWidth="1"/>
    <col min="15106" max="15106" width="59.28515625" style="408" customWidth="1"/>
    <col min="15107" max="15107" width="16.5703125" style="408" customWidth="1"/>
    <col min="15108" max="15108" width="5.42578125" style="408" customWidth="1"/>
    <col min="15109" max="15360" width="9.140625" style="408"/>
    <col min="15361" max="15361" width="25" style="408" customWidth="1"/>
    <col min="15362" max="15362" width="59.28515625" style="408" customWidth="1"/>
    <col min="15363" max="15363" width="16.5703125" style="408" customWidth="1"/>
    <col min="15364" max="15364" width="5.42578125" style="408" customWidth="1"/>
    <col min="15365" max="15616" width="9.140625" style="408"/>
    <col min="15617" max="15617" width="25" style="408" customWidth="1"/>
    <col min="15618" max="15618" width="59.28515625" style="408" customWidth="1"/>
    <col min="15619" max="15619" width="16.5703125" style="408" customWidth="1"/>
    <col min="15620" max="15620" width="5.42578125" style="408" customWidth="1"/>
    <col min="15621" max="15872" width="9.140625" style="408"/>
    <col min="15873" max="15873" width="25" style="408" customWidth="1"/>
    <col min="15874" max="15874" width="59.28515625" style="408" customWidth="1"/>
    <col min="15875" max="15875" width="16.5703125" style="408" customWidth="1"/>
    <col min="15876" max="15876" width="5.42578125" style="408" customWidth="1"/>
    <col min="15877" max="16128" width="9.140625" style="408"/>
    <col min="16129" max="16129" width="25" style="408" customWidth="1"/>
    <col min="16130" max="16130" width="59.28515625" style="408" customWidth="1"/>
    <col min="16131" max="16131" width="16.5703125" style="408" customWidth="1"/>
    <col min="16132" max="16132" width="5.42578125" style="408" customWidth="1"/>
    <col min="16133" max="16384" width="9.140625" style="408"/>
  </cols>
  <sheetData>
    <row r="1" spans="1:4">
      <c r="B1" s="612" t="s">
        <v>541</v>
      </c>
      <c r="C1" s="612"/>
      <c r="D1" s="411"/>
    </row>
    <row r="2" spans="1:4">
      <c r="B2" s="612" t="s">
        <v>407</v>
      </c>
      <c r="C2" s="612"/>
      <c r="D2" s="411"/>
    </row>
    <row r="3" spans="1:4" ht="12.75" customHeight="1">
      <c r="B3" s="613" t="s">
        <v>539</v>
      </c>
      <c r="C3" s="613"/>
      <c r="D3" s="412"/>
    </row>
    <row r="4" spans="1:4">
      <c r="B4" s="612" t="s">
        <v>663</v>
      </c>
      <c r="C4" s="612"/>
      <c r="D4" s="411"/>
    </row>
    <row r="5" spans="1:4" ht="66.75" customHeight="1">
      <c r="A5" s="614" t="s">
        <v>632</v>
      </c>
      <c r="B5" s="614"/>
      <c r="C5" s="614"/>
      <c r="D5" s="469"/>
    </row>
    <row r="6" spans="1:4" ht="14.25" customHeight="1">
      <c r="A6" s="413"/>
      <c r="B6" s="470"/>
      <c r="C6" s="470"/>
      <c r="D6" s="470"/>
    </row>
    <row r="7" spans="1:4" ht="18.75">
      <c r="C7" s="471" t="s">
        <v>433</v>
      </c>
    </row>
    <row r="8" spans="1:4" ht="31.5">
      <c r="A8" s="419" t="s">
        <v>434</v>
      </c>
      <c r="B8" s="415" t="s">
        <v>435</v>
      </c>
      <c r="C8" s="415" t="s">
        <v>436</v>
      </c>
    </row>
    <row r="9" spans="1:4" ht="15.75">
      <c r="A9" s="472">
        <v>1</v>
      </c>
      <c r="B9" s="472">
        <v>2</v>
      </c>
      <c r="C9" s="472">
        <v>3</v>
      </c>
    </row>
    <row r="10" spans="1:4" ht="17.25" customHeight="1">
      <c r="A10" s="615" t="s">
        <v>499</v>
      </c>
      <c r="B10" s="616"/>
      <c r="C10" s="617"/>
    </row>
    <row r="11" spans="1:4" ht="16.5">
      <c r="A11" s="549" t="s">
        <v>248</v>
      </c>
      <c r="B11" s="480" t="s">
        <v>249</v>
      </c>
      <c r="C11" s="481">
        <v>15</v>
      </c>
    </row>
    <row r="12" spans="1:4" ht="34.5" customHeight="1">
      <c r="A12" s="618" t="s">
        <v>500</v>
      </c>
      <c r="B12" s="619"/>
      <c r="C12" s="620"/>
    </row>
    <row r="13" spans="1:4" ht="136.5" customHeight="1">
      <c r="A13" s="482" t="s">
        <v>647</v>
      </c>
      <c r="B13" s="483" t="s">
        <v>646</v>
      </c>
      <c r="C13" s="483">
        <v>0.1217</v>
      </c>
    </row>
    <row r="14" spans="1:4" ht="165">
      <c r="A14" s="482" t="s">
        <v>649</v>
      </c>
      <c r="B14" s="483" t="s">
        <v>648</v>
      </c>
      <c r="C14" s="483">
        <v>0.1217</v>
      </c>
    </row>
    <row r="15" spans="1:4" ht="148.5">
      <c r="A15" s="482" t="s">
        <v>651</v>
      </c>
      <c r="B15" s="483" t="s">
        <v>650</v>
      </c>
      <c r="C15" s="483">
        <v>0.1217</v>
      </c>
    </row>
    <row r="16" spans="1:4" ht="148.5">
      <c r="A16" s="482" t="s">
        <v>652</v>
      </c>
      <c r="B16" s="483" t="s">
        <v>653</v>
      </c>
      <c r="C16" s="483">
        <v>0.1217</v>
      </c>
    </row>
    <row r="17" spans="1:3" ht="148.5">
      <c r="A17" s="482" t="s">
        <v>655</v>
      </c>
      <c r="B17" s="483" t="s">
        <v>654</v>
      </c>
      <c r="C17" s="483">
        <v>0.1217</v>
      </c>
    </row>
    <row r="18" spans="1:3" ht="165">
      <c r="A18" s="482" t="s">
        <v>657</v>
      </c>
      <c r="B18" s="483" t="s">
        <v>656</v>
      </c>
      <c r="C18" s="483">
        <v>0.1217</v>
      </c>
    </row>
    <row r="19" spans="1:3" ht="148.5">
      <c r="A19" s="482" t="s">
        <v>659</v>
      </c>
      <c r="B19" s="483" t="s">
        <v>658</v>
      </c>
      <c r="C19" s="483">
        <v>0.1217</v>
      </c>
    </row>
    <row r="20" spans="1:3" ht="150" customHeight="1">
      <c r="A20" s="482" t="s">
        <v>661</v>
      </c>
      <c r="B20" s="595" t="s">
        <v>660</v>
      </c>
      <c r="C20" s="483">
        <v>0.1217</v>
      </c>
    </row>
    <row r="21" spans="1:3" ht="38.25" customHeight="1">
      <c r="A21" s="606" t="s">
        <v>501</v>
      </c>
      <c r="B21" s="607"/>
      <c r="C21" s="608"/>
    </row>
    <row r="22" spans="1:3" ht="48.75" customHeight="1">
      <c r="A22" s="549" t="s">
        <v>264</v>
      </c>
      <c r="B22" s="480" t="s">
        <v>263</v>
      </c>
      <c r="C22" s="481">
        <v>50</v>
      </c>
    </row>
    <row r="23" spans="1:3" ht="48.75" customHeight="1">
      <c r="A23" s="549" t="s">
        <v>265</v>
      </c>
      <c r="B23" s="480" t="s">
        <v>266</v>
      </c>
      <c r="C23" s="481">
        <v>50</v>
      </c>
    </row>
    <row r="24" spans="1:3" ht="48.75" customHeight="1">
      <c r="A24" s="606" t="s">
        <v>502</v>
      </c>
      <c r="B24" s="607"/>
      <c r="C24" s="608"/>
    </row>
    <row r="25" spans="1:3" ht="48.75" customHeight="1">
      <c r="A25" s="549" t="s">
        <v>271</v>
      </c>
      <c r="B25" s="480" t="s">
        <v>272</v>
      </c>
      <c r="C25" s="481">
        <v>100</v>
      </c>
    </row>
    <row r="26" spans="1:3" ht="48.75" customHeight="1">
      <c r="A26" s="549" t="s">
        <v>503</v>
      </c>
      <c r="B26" s="480" t="s">
        <v>504</v>
      </c>
      <c r="C26" s="481">
        <v>100</v>
      </c>
    </row>
    <row r="27" spans="1:3" ht="48.75" customHeight="1">
      <c r="A27" s="549" t="s">
        <v>281</v>
      </c>
      <c r="B27" s="480" t="s">
        <v>282</v>
      </c>
      <c r="C27" s="481">
        <v>100</v>
      </c>
    </row>
    <row r="28" spans="1:3" ht="48.75" customHeight="1">
      <c r="A28" s="606" t="s">
        <v>505</v>
      </c>
      <c r="B28" s="607"/>
      <c r="C28" s="608"/>
    </row>
    <row r="29" spans="1:3" ht="48.75" customHeight="1">
      <c r="A29" s="500" t="s">
        <v>287</v>
      </c>
      <c r="B29" s="480" t="s">
        <v>288</v>
      </c>
      <c r="C29" s="481">
        <v>100</v>
      </c>
    </row>
    <row r="30" spans="1:3" ht="48.75" customHeight="1">
      <c r="A30" s="500" t="s">
        <v>438</v>
      </c>
      <c r="B30" s="480" t="s">
        <v>288</v>
      </c>
      <c r="C30" s="484">
        <v>100</v>
      </c>
    </row>
    <row r="31" spans="1:3" ht="48.75" customHeight="1">
      <c r="A31" s="500" t="s">
        <v>506</v>
      </c>
      <c r="B31" s="480" t="s">
        <v>441</v>
      </c>
      <c r="C31" s="481">
        <v>100</v>
      </c>
    </row>
    <row r="32" spans="1:3" ht="48.75" customHeight="1">
      <c r="A32" s="500" t="s">
        <v>440</v>
      </c>
      <c r="B32" s="480" t="s">
        <v>441</v>
      </c>
      <c r="C32" s="481">
        <v>100</v>
      </c>
    </row>
    <row r="33" spans="1:3" ht="48.75" customHeight="1">
      <c r="A33" s="606" t="s">
        <v>507</v>
      </c>
      <c r="B33" s="607"/>
      <c r="C33" s="608"/>
    </row>
    <row r="34" spans="1:3" ht="48.75" customHeight="1">
      <c r="A34" s="549" t="s">
        <v>295</v>
      </c>
      <c r="B34" s="480" t="s">
        <v>508</v>
      </c>
      <c r="C34" s="481">
        <v>100</v>
      </c>
    </row>
    <row r="35" spans="1:3" ht="48.75" customHeight="1">
      <c r="A35" s="606" t="s">
        <v>509</v>
      </c>
      <c r="B35" s="607"/>
      <c r="C35" s="608"/>
    </row>
    <row r="36" spans="1:3" ht="48.75" customHeight="1">
      <c r="A36" s="549" t="s">
        <v>510</v>
      </c>
      <c r="B36" s="480" t="s">
        <v>511</v>
      </c>
      <c r="C36" s="481">
        <v>100</v>
      </c>
    </row>
    <row r="37" spans="1:3" ht="48.75" customHeight="1">
      <c r="A37" s="549" t="s">
        <v>442</v>
      </c>
      <c r="B37" s="480" t="s">
        <v>443</v>
      </c>
      <c r="C37" s="481">
        <v>100</v>
      </c>
    </row>
    <row r="38" spans="1:3" ht="48.75" customHeight="1">
      <c r="A38" s="500" t="s">
        <v>444</v>
      </c>
      <c r="B38" s="480" t="s">
        <v>445</v>
      </c>
      <c r="C38" s="481">
        <v>100</v>
      </c>
    </row>
    <row r="39" spans="1:3" ht="48.75" customHeight="1">
      <c r="A39" s="500" t="s">
        <v>446</v>
      </c>
      <c r="B39" s="480" t="s">
        <v>447</v>
      </c>
      <c r="C39" s="481">
        <v>100</v>
      </c>
    </row>
    <row r="40" spans="1:3" ht="48.75" customHeight="1">
      <c r="A40" s="500" t="s">
        <v>303</v>
      </c>
      <c r="B40" s="480" t="s">
        <v>304</v>
      </c>
      <c r="C40" s="481">
        <v>100</v>
      </c>
    </row>
    <row r="41" spans="1:3" ht="48.75" customHeight="1">
      <c r="A41" s="500" t="s">
        <v>512</v>
      </c>
      <c r="B41" s="480" t="s">
        <v>450</v>
      </c>
      <c r="C41" s="481">
        <v>50</v>
      </c>
    </row>
    <row r="42" spans="1:3" ht="48.75" customHeight="1">
      <c r="A42" s="549" t="s">
        <v>448</v>
      </c>
      <c r="B42" s="480" t="s">
        <v>452</v>
      </c>
      <c r="C42" s="481">
        <v>100</v>
      </c>
    </row>
    <row r="43" spans="1:3" ht="48.75" customHeight="1">
      <c r="A43" s="500" t="s">
        <v>307</v>
      </c>
      <c r="B43" s="480" t="s">
        <v>308</v>
      </c>
      <c r="C43" s="481">
        <v>100</v>
      </c>
    </row>
    <row r="44" spans="1:3" ht="48.75" customHeight="1">
      <c r="A44" s="500" t="s">
        <v>313</v>
      </c>
      <c r="B44" s="480" t="s">
        <v>455</v>
      </c>
      <c r="C44" s="481">
        <v>100</v>
      </c>
    </row>
    <row r="45" spans="1:3" ht="48.75" customHeight="1">
      <c r="A45" s="500" t="s">
        <v>451</v>
      </c>
      <c r="B45" s="480" t="s">
        <v>513</v>
      </c>
      <c r="C45" s="481">
        <v>100</v>
      </c>
    </row>
    <row r="46" spans="1:3" ht="48.75" customHeight="1">
      <c r="A46" s="500" t="s">
        <v>453</v>
      </c>
      <c r="B46" s="480" t="s">
        <v>514</v>
      </c>
      <c r="C46" s="481">
        <v>100</v>
      </c>
    </row>
    <row r="47" spans="1:3" ht="48.75" customHeight="1">
      <c r="A47" s="500" t="s">
        <v>454</v>
      </c>
      <c r="B47" s="480" t="s">
        <v>515</v>
      </c>
      <c r="C47" s="481">
        <v>100</v>
      </c>
    </row>
    <row r="48" spans="1:3" ht="48.75" customHeight="1">
      <c r="A48" s="606" t="s">
        <v>516</v>
      </c>
      <c r="B48" s="607"/>
      <c r="C48" s="608"/>
    </row>
    <row r="49" spans="1:3" ht="48.75" customHeight="1">
      <c r="A49" s="566" t="s">
        <v>456</v>
      </c>
      <c r="B49" s="480" t="s">
        <v>517</v>
      </c>
      <c r="C49" s="481">
        <v>100</v>
      </c>
    </row>
    <row r="50" spans="1:3" ht="48.75" customHeight="1">
      <c r="A50" s="606" t="s">
        <v>518</v>
      </c>
      <c r="B50" s="607"/>
      <c r="C50" s="608"/>
    </row>
    <row r="51" spans="1:3" ht="48.75" customHeight="1">
      <c r="A51" s="566" t="s">
        <v>458</v>
      </c>
      <c r="B51" s="478" t="s">
        <v>459</v>
      </c>
      <c r="C51" s="481">
        <v>100</v>
      </c>
    </row>
    <row r="52" spans="1:3" ht="48.75" customHeight="1">
      <c r="A52" s="567" t="s">
        <v>460</v>
      </c>
      <c r="B52" s="478" t="s">
        <v>461</v>
      </c>
      <c r="C52" s="481">
        <v>100</v>
      </c>
    </row>
    <row r="53" spans="1:3" ht="48.75" customHeight="1">
      <c r="A53" s="567" t="s">
        <v>321</v>
      </c>
      <c r="B53" s="478" t="s">
        <v>322</v>
      </c>
      <c r="C53" s="481">
        <v>100</v>
      </c>
    </row>
    <row r="54" spans="1:3" ht="48.75" customHeight="1">
      <c r="A54" s="567" t="s">
        <v>325</v>
      </c>
      <c r="B54" s="478" t="s">
        <v>326</v>
      </c>
      <c r="C54" s="481"/>
    </row>
    <row r="55" spans="1:3" ht="16.5" customHeight="1">
      <c r="A55" s="597" t="s">
        <v>519</v>
      </c>
      <c r="B55" s="598"/>
      <c r="C55" s="599"/>
    </row>
    <row r="56" spans="1:3" ht="48.75" hidden="1" customHeight="1">
      <c r="A56" s="600"/>
      <c r="B56" s="601"/>
      <c r="C56" s="602"/>
    </row>
    <row r="57" spans="1:3" ht="24" customHeight="1">
      <c r="A57" s="603" t="s">
        <v>520</v>
      </c>
      <c r="B57" s="604"/>
      <c r="C57" s="605"/>
    </row>
    <row r="58" spans="1:3" ht="48.75" customHeight="1">
      <c r="A58" s="566" t="s">
        <v>462</v>
      </c>
      <c r="B58" s="480" t="s">
        <v>463</v>
      </c>
      <c r="C58" s="481">
        <v>100</v>
      </c>
    </row>
    <row r="59" spans="1:3" ht="48.75" customHeight="1">
      <c r="A59" s="566" t="s">
        <v>464</v>
      </c>
      <c r="B59" s="480" t="s">
        <v>465</v>
      </c>
      <c r="C59" s="481">
        <v>100</v>
      </c>
    </row>
    <row r="60" spans="1:3" ht="48.75" customHeight="1">
      <c r="A60" s="566" t="s">
        <v>333</v>
      </c>
      <c r="B60" s="480" t="s">
        <v>334</v>
      </c>
      <c r="C60" s="481">
        <v>100</v>
      </c>
    </row>
    <row r="61" spans="1:3" ht="48.75" customHeight="1">
      <c r="A61" s="566" t="s">
        <v>521</v>
      </c>
      <c r="B61" s="480" t="s">
        <v>522</v>
      </c>
      <c r="C61" s="481">
        <v>100</v>
      </c>
    </row>
    <row r="62" spans="1:3" ht="48.75" customHeight="1">
      <c r="A62" s="566" t="s">
        <v>466</v>
      </c>
      <c r="B62" s="480" t="s">
        <v>467</v>
      </c>
      <c r="C62" s="481">
        <v>100</v>
      </c>
    </row>
    <row r="63" spans="1:3" ht="48.75" customHeight="1">
      <c r="A63" s="566" t="s">
        <v>468</v>
      </c>
      <c r="B63" s="480" t="s">
        <v>469</v>
      </c>
      <c r="C63" s="481">
        <v>100</v>
      </c>
    </row>
    <row r="64" spans="1:3" ht="48.75" customHeight="1">
      <c r="A64" s="566" t="s">
        <v>470</v>
      </c>
      <c r="B64" s="480" t="s">
        <v>471</v>
      </c>
      <c r="C64" s="481">
        <v>100</v>
      </c>
    </row>
    <row r="65" spans="1:3" ht="48.75" customHeight="1">
      <c r="A65" s="566" t="s">
        <v>472</v>
      </c>
      <c r="B65" s="480" t="s">
        <v>473</v>
      </c>
      <c r="C65" s="481">
        <v>100</v>
      </c>
    </row>
    <row r="66" spans="1:3" ht="48.75" customHeight="1">
      <c r="A66" s="566" t="s">
        <v>339</v>
      </c>
      <c r="B66" s="480" t="s">
        <v>340</v>
      </c>
      <c r="C66" s="481">
        <v>100</v>
      </c>
    </row>
    <row r="67" spans="1:3" ht="121.5" customHeight="1">
      <c r="A67" s="566" t="s">
        <v>523</v>
      </c>
      <c r="B67" s="480" t="s">
        <v>524</v>
      </c>
      <c r="C67" s="481">
        <v>50</v>
      </c>
    </row>
    <row r="68" spans="1:3" ht="168.75" customHeight="1">
      <c r="A68" s="566" t="s">
        <v>525</v>
      </c>
      <c r="B68" s="480" t="s">
        <v>526</v>
      </c>
      <c r="C68" s="481">
        <v>50</v>
      </c>
    </row>
    <row r="69" spans="1:3" ht="48.75" customHeight="1">
      <c r="A69" s="606" t="s">
        <v>527</v>
      </c>
      <c r="B69" s="607"/>
      <c r="C69" s="608"/>
    </row>
    <row r="70" spans="1:3" ht="48.75" customHeight="1">
      <c r="A70" s="567" t="s">
        <v>345</v>
      </c>
      <c r="B70" s="478" t="s">
        <v>346</v>
      </c>
      <c r="C70" s="481">
        <v>100</v>
      </c>
    </row>
    <row r="71" spans="1:3" ht="48.75" customHeight="1">
      <c r="A71" s="606" t="s">
        <v>528</v>
      </c>
      <c r="B71" s="607"/>
      <c r="C71" s="608"/>
    </row>
    <row r="72" spans="1:3" ht="48.75" customHeight="1">
      <c r="A72" s="500" t="s">
        <v>474</v>
      </c>
      <c r="B72" s="480" t="s">
        <v>475</v>
      </c>
      <c r="C72" s="481">
        <v>100</v>
      </c>
    </row>
    <row r="73" spans="1:3" ht="48.75" customHeight="1">
      <c r="A73" s="500" t="s">
        <v>476</v>
      </c>
      <c r="B73" s="480" t="s">
        <v>477</v>
      </c>
      <c r="C73" s="481">
        <v>100</v>
      </c>
    </row>
    <row r="74" spans="1:3" ht="48.75" customHeight="1">
      <c r="A74" s="549" t="s">
        <v>478</v>
      </c>
      <c r="B74" s="480" t="s">
        <v>479</v>
      </c>
      <c r="C74" s="481">
        <v>100</v>
      </c>
    </row>
    <row r="75" spans="1:3" ht="48.75" customHeight="1">
      <c r="A75" s="549" t="s">
        <v>480</v>
      </c>
      <c r="B75" s="480" t="s">
        <v>529</v>
      </c>
      <c r="C75" s="481">
        <v>100</v>
      </c>
    </row>
    <row r="76" spans="1:3" ht="48.75" customHeight="1">
      <c r="A76" s="500" t="s">
        <v>530</v>
      </c>
      <c r="B76" s="480" t="s">
        <v>531</v>
      </c>
      <c r="C76" s="481">
        <v>100</v>
      </c>
    </row>
    <row r="77" spans="1:3" ht="48.75" customHeight="1">
      <c r="A77" s="500" t="s">
        <v>532</v>
      </c>
      <c r="B77" s="480" t="s">
        <v>533</v>
      </c>
      <c r="C77" s="481">
        <v>100</v>
      </c>
    </row>
    <row r="78" spans="1:3" ht="48.75" customHeight="1">
      <c r="A78" s="566" t="s">
        <v>534</v>
      </c>
      <c r="B78" s="480" t="s">
        <v>535</v>
      </c>
      <c r="C78" s="481">
        <v>100</v>
      </c>
    </row>
    <row r="79" spans="1:3" ht="48.75" customHeight="1">
      <c r="A79" s="500" t="s">
        <v>481</v>
      </c>
      <c r="B79" s="480" t="s">
        <v>482</v>
      </c>
      <c r="C79" s="481">
        <v>100</v>
      </c>
    </row>
    <row r="80" spans="1:3" ht="48.75" customHeight="1">
      <c r="A80" s="500" t="s">
        <v>536</v>
      </c>
      <c r="B80" s="480" t="s">
        <v>537</v>
      </c>
      <c r="C80" s="481">
        <v>100</v>
      </c>
    </row>
    <row r="81" spans="1:3" ht="48.75" customHeight="1">
      <c r="A81" s="549" t="s">
        <v>483</v>
      </c>
      <c r="B81" s="480" t="s">
        <v>484</v>
      </c>
      <c r="C81" s="481">
        <v>100</v>
      </c>
    </row>
    <row r="82" spans="1:3" ht="48.75" customHeight="1">
      <c r="A82" s="500" t="s">
        <v>351</v>
      </c>
      <c r="B82" s="480" t="s">
        <v>352</v>
      </c>
      <c r="C82" s="481">
        <v>100</v>
      </c>
    </row>
    <row r="83" spans="1:3" ht="48.75" customHeight="1">
      <c r="A83" s="606" t="s">
        <v>538</v>
      </c>
      <c r="B83" s="607"/>
      <c r="C83" s="608"/>
    </row>
    <row r="84" spans="1:3" ht="48.75" customHeight="1">
      <c r="A84" s="500" t="s">
        <v>357</v>
      </c>
      <c r="B84" s="480" t="s">
        <v>358</v>
      </c>
      <c r="C84" s="481">
        <v>100</v>
      </c>
    </row>
    <row r="85" spans="1:3" ht="48.75" customHeight="1">
      <c r="A85" s="500" t="s">
        <v>485</v>
      </c>
      <c r="B85" s="480" t="s">
        <v>486</v>
      </c>
      <c r="C85" s="481">
        <v>100</v>
      </c>
    </row>
    <row r="86" spans="1:3" ht="48.75" customHeight="1">
      <c r="A86" s="566" t="s">
        <v>361</v>
      </c>
      <c r="B86" s="480" t="s">
        <v>362</v>
      </c>
      <c r="C86" s="481">
        <v>100</v>
      </c>
    </row>
    <row r="87" spans="1:3" ht="2.25" customHeight="1">
      <c r="A87" s="479"/>
      <c r="B87" s="485"/>
      <c r="C87" s="486"/>
    </row>
    <row r="88" spans="1:3" ht="48.75" hidden="1" customHeight="1">
      <c r="A88" s="479"/>
      <c r="B88" s="485"/>
      <c r="C88" s="486"/>
    </row>
    <row r="89" spans="1:3" ht="34.5" customHeight="1">
      <c r="A89" s="609" t="s">
        <v>437</v>
      </c>
      <c r="B89" s="610"/>
      <c r="C89" s="611"/>
    </row>
    <row r="90" spans="1:3" ht="49.5">
      <c r="A90" s="473" t="s">
        <v>599</v>
      </c>
      <c r="B90" s="550" t="s">
        <v>410</v>
      </c>
      <c r="C90" s="472">
        <v>100</v>
      </c>
    </row>
    <row r="91" spans="1:3" ht="49.5">
      <c r="A91" s="473" t="s">
        <v>600</v>
      </c>
      <c r="B91" s="550" t="s">
        <v>411</v>
      </c>
      <c r="C91" s="472">
        <v>100</v>
      </c>
    </row>
    <row r="92" spans="1:3" ht="49.5">
      <c r="A92" s="473" t="s">
        <v>602</v>
      </c>
      <c r="B92" s="550" t="s">
        <v>373</v>
      </c>
      <c r="C92" s="472">
        <v>100</v>
      </c>
    </row>
    <row r="93" spans="1:3" ht="0.75" customHeight="1">
      <c r="A93" s="473" t="s">
        <v>607</v>
      </c>
      <c r="B93" s="550" t="s">
        <v>412</v>
      </c>
      <c r="C93" s="472">
        <v>100</v>
      </c>
    </row>
    <row r="94" spans="1:3" ht="52.5" customHeight="1">
      <c r="A94" s="473" t="s">
        <v>640</v>
      </c>
      <c r="B94" s="550" t="s">
        <v>560</v>
      </c>
      <c r="C94" s="472">
        <v>100</v>
      </c>
    </row>
    <row r="95" spans="1:3" ht="22.5" customHeight="1">
      <c r="A95" s="473" t="s">
        <v>608</v>
      </c>
      <c r="B95" s="550" t="s">
        <v>415</v>
      </c>
      <c r="C95" s="472">
        <v>100</v>
      </c>
    </row>
    <row r="96" spans="1:3" ht="22.5" customHeight="1">
      <c r="A96" s="473" t="s">
        <v>609</v>
      </c>
      <c r="B96" s="550" t="s">
        <v>415</v>
      </c>
      <c r="C96" s="472">
        <v>100</v>
      </c>
    </row>
    <row r="97" spans="1:3" ht="22.5" customHeight="1">
      <c r="A97" s="473" t="s">
        <v>610</v>
      </c>
      <c r="B97" s="550" t="s">
        <v>487</v>
      </c>
      <c r="C97" s="472">
        <v>100</v>
      </c>
    </row>
    <row r="98" spans="1:3" ht="37.5" customHeight="1">
      <c r="A98" s="473" t="s">
        <v>611</v>
      </c>
      <c r="B98" s="550" t="s">
        <v>416</v>
      </c>
      <c r="C98" s="472">
        <v>100</v>
      </c>
    </row>
    <row r="99" spans="1:3" ht="57.75" customHeight="1">
      <c r="A99" s="473" t="s">
        <v>605</v>
      </c>
      <c r="B99" s="550" t="s">
        <v>380</v>
      </c>
      <c r="C99" s="472">
        <v>100</v>
      </c>
    </row>
    <row r="100" spans="1:3" ht="49.5" hidden="1">
      <c r="A100" s="473" t="s">
        <v>377</v>
      </c>
      <c r="B100" s="550" t="s">
        <v>378</v>
      </c>
      <c r="C100" s="472">
        <v>100</v>
      </c>
    </row>
    <row r="101" spans="1:3" ht="21" customHeight="1">
      <c r="A101" s="473" t="s">
        <v>612</v>
      </c>
      <c r="B101" s="550" t="s">
        <v>417</v>
      </c>
      <c r="C101" s="472">
        <v>100</v>
      </c>
    </row>
    <row r="102" spans="1:3" ht="82.5">
      <c r="A102" s="474" t="s">
        <v>613</v>
      </c>
      <c r="B102" s="551" t="s">
        <v>418</v>
      </c>
      <c r="C102" s="472">
        <v>100</v>
      </c>
    </row>
    <row r="103" spans="1:3" ht="49.5" customHeight="1">
      <c r="A103" s="474" t="s">
        <v>614</v>
      </c>
      <c r="B103" s="551" t="s">
        <v>419</v>
      </c>
      <c r="C103" s="472">
        <v>100</v>
      </c>
    </row>
    <row r="104" spans="1:3" ht="66">
      <c r="A104" s="474" t="s">
        <v>615</v>
      </c>
      <c r="B104" s="551" t="s">
        <v>420</v>
      </c>
      <c r="C104" s="472">
        <v>100</v>
      </c>
    </row>
    <row r="105" spans="1:3" ht="66">
      <c r="A105" s="474" t="s">
        <v>616</v>
      </c>
      <c r="B105" s="551" t="s">
        <v>386</v>
      </c>
      <c r="C105" s="472">
        <v>100</v>
      </c>
    </row>
    <row r="106" spans="1:3" ht="33">
      <c r="A106" s="474" t="s">
        <v>617</v>
      </c>
      <c r="B106" s="551" t="s">
        <v>388</v>
      </c>
      <c r="C106" s="472">
        <v>100</v>
      </c>
    </row>
    <row r="107" spans="1:3" ht="64.5" customHeight="1">
      <c r="A107" s="473" t="s">
        <v>641</v>
      </c>
      <c r="B107" s="550" t="s">
        <v>642</v>
      </c>
      <c r="C107" s="472">
        <v>100</v>
      </c>
    </row>
    <row r="108" spans="1:3" ht="66" hidden="1">
      <c r="A108" s="473" t="s">
        <v>619</v>
      </c>
      <c r="B108" s="550" t="s">
        <v>396</v>
      </c>
      <c r="C108" s="472">
        <v>100</v>
      </c>
    </row>
    <row r="109" spans="1:3" ht="0.75" hidden="1" customHeight="1">
      <c r="A109" s="473" t="s">
        <v>620</v>
      </c>
      <c r="B109" s="550" t="s">
        <v>421</v>
      </c>
      <c r="C109" s="472">
        <v>100</v>
      </c>
    </row>
    <row r="110" spans="1:3" ht="0.75" hidden="1" customHeight="1">
      <c r="A110" s="473" t="s">
        <v>621</v>
      </c>
      <c r="B110" s="550" t="s">
        <v>422</v>
      </c>
      <c r="C110" s="472">
        <v>100</v>
      </c>
    </row>
    <row r="111" spans="1:3" ht="99" hidden="1">
      <c r="A111" s="473" t="s">
        <v>622</v>
      </c>
      <c r="B111" s="550" t="s">
        <v>423</v>
      </c>
      <c r="C111" s="472">
        <v>100</v>
      </c>
    </row>
    <row r="112" spans="1:3" ht="66" hidden="1">
      <c r="A112" s="473" t="s">
        <v>623</v>
      </c>
      <c r="B112" s="550" t="s">
        <v>424</v>
      </c>
      <c r="C112" s="472">
        <v>100</v>
      </c>
    </row>
    <row r="113" spans="1:3" ht="0.75" customHeight="1">
      <c r="A113" s="473" t="s">
        <v>624</v>
      </c>
      <c r="B113" s="550" t="s">
        <v>425</v>
      </c>
      <c r="C113" s="472">
        <v>100</v>
      </c>
    </row>
    <row r="114" spans="1:3" ht="99" customHeight="1">
      <c r="A114" s="473" t="s">
        <v>627</v>
      </c>
      <c r="B114" s="552" t="s">
        <v>556</v>
      </c>
      <c r="C114" s="472">
        <v>100</v>
      </c>
    </row>
    <row r="115" spans="1:3" ht="81" hidden="1" customHeight="1">
      <c r="A115" s="473" t="s">
        <v>625</v>
      </c>
      <c r="B115" s="550" t="s">
        <v>426</v>
      </c>
      <c r="C115" s="472">
        <v>100</v>
      </c>
    </row>
    <row r="116" spans="1:3" ht="0.75" customHeight="1">
      <c r="A116" s="473" t="s">
        <v>626</v>
      </c>
      <c r="B116" s="550" t="s">
        <v>427</v>
      </c>
      <c r="C116" s="472">
        <v>100</v>
      </c>
    </row>
    <row r="117" spans="1:3" ht="49.5">
      <c r="A117" s="473" t="s">
        <v>628</v>
      </c>
      <c r="B117" s="550" t="s">
        <v>428</v>
      </c>
      <c r="C117" s="472">
        <v>100</v>
      </c>
    </row>
    <row r="118" spans="1:3" ht="33">
      <c r="A118" s="474" t="s">
        <v>629</v>
      </c>
      <c r="B118" s="551" t="s">
        <v>405</v>
      </c>
      <c r="C118" s="472">
        <v>100</v>
      </c>
    </row>
    <row r="119" spans="1:3" ht="33">
      <c r="A119" s="501" t="s">
        <v>635</v>
      </c>
      <c r="B119" s="551" t="s">
        <v>553</v>
      </c>
      <c r="C119" s="472">
        <v>100</v>
      </c>
    </row>
    <row r="120" spans="1:3" ht="49.5">
      <c r="A120" s="501" t="s">
        <v>636</v>
      </c>
      <c r="B120" s="551" t="s">
        <v>554</v>
      </c>
      <c r="C120" s="472">
        <v>100</v>
      </c>
    </row>
    <row r="121" spans="1:3" ht="115.5">
      <c r="A121" s="499" t="s">
        <v>637</v>
      </c>
      <c r="B121" s="480" t="s">
        <v>488</v>
      </c>
      <c r="C121" s="472">
        <v>100</v>
      </c>
    </row>
    <row r="122" spans="1:3" ht="49.5">
      <c r="A122" s="475" t="s">
        <v>638</v>
      </c>
      <c r="B122" s="553" t="s">
        <v>429</v>
      </c>
      <c r="C122" s="472">
        <v>100</v>
      </c>
    </row>
    <row r="123" spans="1:3" ht="33">
      <c r="A123" s="473" t="s">
        <v>639</v>
      </c>
      <c r="B123" s="553" t="s">
        <v>430</v>
      </c>
      <c r="C123" s="472">
        <v>100</v>
      </c>
    </row>
    <row r="124" spans="1:3" ht="66">
      <c r="A124" s="475" t="s">
        <v>630</v>
      </c>
      <c r="B124" s="553" t="s">
        <v>431</v>
      </c>
      <c r="C124" s="472">
        <v>100</v>
      </c>
    </row>
    <row r="125" spans="1:3" ht="66">
      <c r="A125" s="475" t="s">
        <v>631</v>
      </c>
      <c r="B125" s="553" t="s">
        <v>432</v>
      </c>
      <c r="C125" s="472">
        <v>100</v>
      </c>
    </row>
    <row r="126" spans="1:3" ht="49.5">
      <c r="A126" s="474" t="s">
        <v>628</v>
      </c>
      <c r="B126" s="551" t="s">
        <v>428</v>
      </c>
      <c r="C126" s="472">
        <v>100</v>
      </c>
    </row>
  </sheetData>
  <mergeCells count="21">
    <mergeCell ref="A48:C48"/>
    <mergeCell ref="A50:C50"/>
    <mergeCell ref="A89:C89"/>
    <mergeCell ref="B1:C1"/>
    <mergeCell ref="B2:C2"/>
    <mergeCell ref="B3:C3"/>
    <mergeCell ref="B4:C4"/>
    <mergeCell ref="A5:C5"/>
    <mergeCell ref="A10:C10"/>
    <mergeCell ref="A12:C12"/>
    <mergeCell ref="A21:C21"/>
    <mergeCell ref="A24:C24"/>
    <mergeCell ref="A28:C28"/>
    <mergeCell ref="A33:C33"/>
    <mergeCell ref="A35:C35"/>
    <mergeCell ref="A83:C83"/>
    <mergeCell ref="A55:C55"/>
    <mergeCell ref="A56:C56"/>
    <mergeCell ref="A57:C57"/>
    <mergeCell ref="A69:C69"/>
    <mergeCell ref="A71:C71"/>
  </mergeCells>
  <pageMargins left="0.17" right="0.17" top="0.25" bottom="0.18" header="0.16" footer="0.17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5"/>
  <sheetViews>
    <sheetView tabSelected="1" view="pageBreakPreview" zoomScaleSheetLayoutView="100" workbookViewId="0">
      <selection activeCell="K10" sqref="K10:K13"/>
    </sheetView>
  </sheetViews>
  <sheetFormatPr defaultRowHeight="12.75"/>
  <cols>
    <col min="1" max="1" width="9.140625" style="408"/>
    <col min="2" max="2" width="11.28515625" style="408" customWidth="1"/>
    <col min="3" max="3" width="9.140625" style="408" customWidth="1"/>
    <col min="4" max="4" width="9.140625" style="408"/>
    <col min="5" max="7" width="13.140625" style="408" customWidth="1"/>
    <col min="8" max="10" width="12.28515625" style="408" customWidth="1"/>
    <col min="11" max="11" width="31.42578125" style="408" customWidth="1"/>
    <col min="12" max="257" width="9.140625" style="408"/>
    <col min="258" max="258" width="11.28515625" style="408" customWidth="1"/>
    <col min="259" max="259" width="9.140625" style="408" customWidth="1"/>
    <col min="260" max="260" width="9.140625" style="408"/>
    <col min="261" max="263" width="13.140625" style="408" customWidth="1"/>
    <col min="264" max="266" width="12.28515625" style="408" customWidth="1"/>
    <col min="267" max="267" width="31.42578125" style="408" customWidth="1"/>
    <col min="268" max="513" width="9.140625" style="408"/>
    <col min="514" max="514" width="11.28515625" style="408" customWidth="1"/>
    <col min="515" max="515" width="9.140625" style="408" customWidth="1"/>
    <col min="516" max="516" width="9.140625" style="408"/>
    <col min="517" max="519" width="13.140625" style="408" customWidth="1"/>
    <col min="520" max="522" width="12.28515625" style="408" customWidth="1"/>
    <col min="523" max="523" width="31.42578125" style="408" customWidth="1"/>
    <col min="524" max="769" width="9.140625" style="408"/>
    <col min="770" max="770" width="11.28515625" style="408" customWidth="1"/>
    <col min="771" max="771" width="9.140625" style="408" customWidth="1"/>
    <col min="772" max="772" width="9.140625" style="408"/>
    <col min="773" max="775" width="13.140625" style="408" customWidth="1"/>
    <col min="776" max="778" width="12.28515625" style="408" customWidth="1"/>
    <col min="779" max="779" width="31.42578125" style="408" customWidth="1"/>
    <col min="780" max="1025" width="9.140625" style="408"/>
    <col min="1026" max="1026" width="11.28515625" style="408" customWidth="1"/>
    <col min="1027" max="1027" width="9.140625" style="408" customWidth="1"/>
    <col min="1028" max="1028" width="9.140625" style="408"/>
    <col min="1029" max="1031" width="13.140625" style="408" customWidth="1"/>
    <col min="1032" max="1034" width="12.28515625" style="408" customWidth="1"/>
    <col min="1035" max="1035" width="31.42578125" style="408" customWidth="1"/>
    <col min="1036" max="1281" width="9.140625" style="408"/>
    <col min="1282" max="1282" width="11.28515625" style="408" customWidth="1"/>
    <col min="1283" max="1283" width="9.140625" style="408" customWidth="1"/>
    <col min="1284" max="1284" width="9.140625" style="408"/>
    <col min="1285" max="1287" width="13.140625" style="408" customWidth="1"/>
    <col min="1288" max="1290" width="12.28515625" style="408" customWidth="1"/>
    <col min="1291" max="1291" width="31.42578125" style="408" customWidth="1"/>
    <col min="1292" max="1537" width="9.140625" style="408"/>
    <col min="1538" max="1538" width="11.28515625" style="408" customWidth="1"/>
    <col min="1539" max="1539" width="9.140625" style="408" customWidth="1"/>
    <col min="1540" max="1540" width="9.140625" style="408"/>
    <col min="1541" max="1543" width="13.140625" style="408" customWidth="1"/>
    <col min="1544" max="1546" width="12.28515625" style="408" customWidth="1"/>
    <col min="1547" max="1547" width="31.42578125" style="408" customWidth="1"/>
    <col min="1548" max="1793" width="9.140625" style="408"/>
    <col min="1794" max="1794" width="11.28515625" style="408" customWidth="1"/>
    <col min="1795" max="1795" width="9.140625" style="408" customWidth="1"/>
    <col min="1796" max="1796" width="9.140625" style="408"/>
    <col min="1797" max="1799" width="13.140625" style="408" customWidth="1"/>
    <col min="1800" max="1802" width="12.28515625" style="408" customWidth="1"/>
    <col min="1803" max="1803" width="31.42578125" style="408" customWidth="1"/>
    <col min="1804" max="2049" width="9.140625" style="408"/>
    <col min="2050" max="2050" width="11.28515625" style="408" customWidth="1"/>
    <col min="2051" max="2051" width="9.140625" style="408" customWidth="1"/>
    <col min="2052" max="2052" width="9.140625" style="408"/>
    <col min="2053" max="2055" width="13.140625" style="408" customWidth="1"/>
    <col min="2056" max="2058" width="12.28515625" style="408" customWidth="1"/>
    <col min="2059" max="2059" width="31.42578125" style="408" customWidth="1"/>
    <col min="2060" max="2305" width="9.140625" style="408"/>
    <col min="2306" max="2306" width="11.28515625" style="408" customWidth="1"/>
    <col min="2307" max="2307" width="9.140625" style="408" customWidth="1"/>
    <col min="2308" max="2308" width="9.140625" style="408"/>
    <col min="2309" max="2311" width="13.140625" style="408" customWidth="1"/>
    <col min="2312" max="2314" width="12.28515625" style="408" customWidth="1"/>
    <col min="2315" max="2315" width="31.42578125" style="408" customWidth="1"/>
    <col min="2316" max="2561" width="9.140625" style="408"/>
    <col min="2562" max="2562" width="11.28515625" style="408" customWidth="1"/>
    <col min="2563" max="2563" width="9.140625" style="408" customWidth="1"/>
    <col min="2564" max="2564" width="9.140625" style="408"/>
    <col min="2565" max="2567" width="13.140625" style="408" customWidth="1"/>
    <col min="2568" max="2570" width="12.28515625" style="408" customWidth="1"/>
    <col min="2571" max="2571" width="31.42578125" style="408" customWidth="1"/>
    <col min="2572" max="2817" width="9.140625" style="408"/>
    <col min="2818" max="2818" width="11.28515625" style="408" customWidth="1"/>
    <col min="2819" max="2819" width="9.140625" style="408" customWidth="1"/>
    <col min="2820" max="2820" width="9.140625" style="408"/>
    <col min="2821" max="2823" width="13.140625" style="408" customWidth="1"/>
    <col min="2824" max="2826" width="12.28515625" style="408" customWidth="1"/>
    <col min="2827" max="2827" width="31.42578125" style="408" customWidth="1"/>
    <col min="2828" max="3073" width="9.140625" style="408"/>
    <col min="3074" max="3074" width="11.28515625" style="408" customWidth="1"/>
    <col min="3075" max="3075" width="9.140625" style="408" customWidth="1"/>
    <col min="3076" max="3076" width="9.140625" style="408"/>
    <col min="3077" max="3079" width="13.140625" style="408" customWidth="1"/>
    <col min="3080" max="3082" width="12.28515625" style="408" customWidth="1"/>
    <col min="3083" max="3083" width="31.42578125" style="408" customWidth="1"/>
    <col min="3084" max="3329" width="9.140625" style="408"/>
    <col min="3330" max="3330" width="11.28515625" style="408" customWidth="1"/>
    <col min="3331" max="3331" width="9.140625" style="408" customWidth="1"/>
    <col min="3332" max="3332" width="9.140625" style="408"/>
    <col min="3333" max="3335" width="13.140625" style="408" customWidth="1"/>
    <col min="3336" max="3338" width="12.28515625" style="408" customWidth="1"/>
    <col min="3339" max="3339" width="31.42578125" style="408" customWidth="1"/>
    <col min="3340" max="3585" width="9.140625" style="408"/>
    <col min="3586" max="3586" width="11.28515625" style="408" customWidth="1"/>
    <col min="3587" max="3587" width="9.140625" style="408" customWidth="1"/>
    <col min="3588" max="3588" width="9.140625" style="408"/>
    <col min="3589" max="3591" width="13.140625" style="408" customWidth="1"/>
    <col min="3592" max="3594" width="12.28515625" style="408" customWidth="1"/>
    <col min="3595" max="3595" width="31.42578125" style="408" customWidth="1"/>
    <col min="3596" max="3841" width="9.140625" style="408"/>
    <col min="3842" max="3842" width="11.28515625" style="408" customWidth="1"/>
    <col min="3843" max="3843" width="9.140625" style="408" customWidth="1"/>
    <col min="3844" max="3844" width="9.140625" style="408"/>
    <col min="3845" max="3847" width="13.140625" style="408" customWidth="1"/>
    <col min="3848" max="3850" width="12.28515625" style="408" customWidth="1"/>
    <col min="3851" max="3851" width="31.42578125" style="408" customWidth="1"/>
    <col min="3852" max="4097" width="9.140625" style="408"/>
    <col min="4098" max="4098" width="11.28515625" style="408" customWidth="1"/>
    <col min="4099" max="4099" width="9.140625" style="408" customWidth="1"/>
    <col min="4100" max="4100" width="9.140625" style="408"/>
    <col min="4101" max="4103" width="13.140625" style="408" customWidth="1"/>
    <col min="4104" max="4106" width="12.28515625" style="408" customWidth="1"/>
    <col min="4107" max="4107" width="31.42578125" style="408" customWidth="1"/>
    <col min="4108" max="4353" width="9.140625" style="408"/>
    <col min="4354" max="4354" width="11.28515625" style="408" customWidth="1"/>
    <col min="4355" max="4355" width="9.140625" style="408" customWidth="1"/>
    <col min="4356" max="4356" width="9.140625" style="408"/>
    <col min="4357" max="4359" width="13.140625" style="408" customWidth="1"/>
    <col min="4360" max="4362" width="12.28515625" style="408" customWidth="1"/>
    <col min="4363" max="4363" width="31.42578125" style="408" customWidth="1"/>
    <col min="4364" max="4609" width="9.140625" style="408"/>
    <col min="4610" max="4610" width="11.28515625" style="408" customWidth="1"/>
    <col min="4611" max="4611" width="9.140625" style="408" customWidth="1"/>
    <col min="4612" max="4612" width="9.140625" style="408"/>
    <col min="4613" max="4615" width="13.140625" style="408" customWidth="1"/>
    <col min="4616" max="4618" width="12.28515625" style="408" customWidth="1"/>
    <col min="4619" max="4619" width="31.42578125" style="408" customWidth="1"/>
    <col min="4620" max="4865" width="9.140625" style="408"/>
    <col min="4866" max="4866" width="11.28515625" style="408" customWidth="1"/>
    <col min="4867" max="4867" width="9.140625" style="408" customWidth="1"/>
    <col min="4868" max="4868" width="9.140625" style="408"/>
    <col min="4869" max="4871" width="13.140625" style="408" customWidth="1"/>
    <col min="4872" max="4874" width="12.28515625" style="408" customWidth="1"/>
    <col min="4875" max="4875" width="31.42578125" style="408" customWidth="1"/>
    <col min="4876" max="5121" width="9.140625" style="408"/>
    <col min="5122" max="5122" width="11.28515625" style="408" customWidth="1"/>
    <col min="5123" max="5123" width="9.140625" style="408" customWidth="1"/>
    <col min="5124" max="5124" width="9.140625" style="408"/>
    <col min="5125" max="5127" width="13.140625" style="408" customWidth="1"/>
    <col min="5128" max="5130" width="12.28515625" style="408" customWidth="1"/>
    <col min="5131" max="5131" width="31.42578125" style="408" customWidth="1"/>
    <col min="5132" max="5377" width="9.140625" style="408"/>
    <col min="5378" max="5378" width="11.28515625" style="408" customWidth="1"/>
    <col min="5379" max="5379" width="9.140625" style="408" customWidth="1"/>
    <col min="5380" max="5380" width="9.140625" style="408"/>
    <col min="5381" max="5383" width="13.140625" style="408" customWidth="1"/>
    <col min="5384" max="5386" width="12.28515625" style="408" customWidth="1"/>
    <col min="5387" max="5387" width="31.42578125" style="408" customWidth="1"/>
    <col min="5388" max="5633" width="9.140625" style="408"/>
    <col min="5634" max="5634" width="11.28515625" style="408" customWidth="1"/>
    <col min="5635" max="5635" width="9.140625" style="408" customWidth="1"/>
    <col min="5636" max="5636" width="9.140625" style="408"/>
    <col min="5637" max="5639" width="13.140625" style="408" customWidth="1"/>
    <col min="5640" max="5642" width="12.28515625" style="408" customWidth="1"/>
    <col min="5643" max="5643" width="31.42578125" style="408" customWidth="1"/>
    <col min="5644" max="5889" width="9.140625" style="408"/>
    <col min="5890" max="5890" width="11.28515625" style="408" customWidth="1"/>
    <col min="5891" max="5891" width="9.140625" style="408" customWidth="1"/>
    <col min="5892" max="5892" width="9.140625" style="408"/>
    <col min="5893" max="5895" width="13.140625" style="408" customWidth="1"/>
    <col min="5896" max="5898" width="12.28515625" style="408" customWidth="1"/>
    <col min="5899" max="5899" width="31.42578125" style="408" customWidth="1"/>
    <col min="5900" max="6145" width="9.140625" style="408"/>
    <col min="6146" max="6146" width="11.28515625" style="408" customWidth="1"/>
    <col min="6147" max="6147" width="9.140625" style="408" customWidth="1"/>
    <col min="6148" max="6148" width="9.140625" style="408"/>
    <col min="6149" max="6151" width="13.140625" style="408" customWidth="1"/>
    <col min="6152" max="6154" width="12.28515625" style="408" customWidth="1"/>
    <col min="6155" max="6155" width="31.42578125" style="408" customWidth="1"/>
    <col min="6156" max="6401" width="9.140625" style="408"/>
    <col min="6402" max="6402" width="11.28515625" style="408" customWidth="1"/>
    <col min="6403" max="6403" width="9.140625" style="408" customWidth="1"/>
    <col min="6404" max="6404" width="9.140625" style="408"/>
    <col min="6405" max="6407" width="13.140625" style="408" customWidth="1"/>
    <col min="6408" max="6410" width="12.28515625" style="408" customWidth="1"/>
    <col min="6411" max="6411" width="31.42578125" style="408" customWidth="1"/>
    <col min="6412" max="6657" width="9.140625" style="408"/>
    <col min="6658" max="6658" width="11.28515625" style="408" customWidth="1"/>
    <col min="6659" max="6659" width="9.140625" style="408" customWidth="1"/>
    <col min="6660" max="6660" width="9.140625" style="408"/>
    <col min="6661" max="6663" width="13.140625" style="408" customWidth="1"/>
    <col min="6664" max="6666" width="12.28515625" style="408" customWidth="1"/>
    <col min="6667" max="6667" width="31.42578125" style="408" customWidth="1"/>
    <col min="6668" max="6913" width="9.140625" style="408"/>
    <col min="6914" max="6914" width="11.28515625" style="408" customWidth="1"/>
    <col min="6915" max="6915" width="9.140625" style="408" customWidth="1"/>
    <col min="6916" max="6916" width="9.140625" style="408"/>
    <col min="6917" max="6919" width="13.140625" style="408" customWidth="1"/>
    <col min="6920" max="6922" width="12.28515625" style="408" customWidth="1"/>
    <col min="6923" max="6923" width="31.42578125" style="408" customWidth="1"/>
    <col min="6924" max="7169" width="9.140625" style="408"/>
    <col min="7170" max="7170" width="11.28515625" style="408" customWidth="1"/>
    <col min="7171" max="7171" width="9.140625" style="408" customWidth="1"/>
    <col min="7172" max="7172" width="9.140625" style="408"/>
    <col min="7173" max="7175" width="13.140625" style="408" customWidth="1"/>
    <col min="7176" max="7178" width="12.28515625" style="408" customWidth="1"/>
    <col min="7179" max="7179" width="31.42578125" style="408" customWidth="1"/>
    <col min="7180" max="7425" width="9.140625" style="408"/>
    <col min="7426" max="7426" width="11.28515625" style="408" customWidth="1"/>
    <col min="7427" max="7427" width="9.140625" style="408" customWidth="1"/>
    <col min="7428" max="7428" width="9.140625" style="408"/>
    <col min="7429" max="7431" width="13.140625" style="408" customWidth="1"/>
    <col min="7432" max="7434" width="12.28515625" style="408" customWidth="1"/>
    <col min="7435" max="7435" width="31.42578125" style="408" customWidth="1"/>
    <col min="7436" max="7681" width="9.140625" style="408"/>
    <col min="7682" max="7682" width="11.28515625" style="408" customWidth="1"/>
    <col min="7683" max="7683" width="9.140625" style="408" customWidth="1"/>
    <col min="7684" max="7684" width="9.140625" style="408"/>
    <col min="7685" max="7687" width="13.140625" style="408" customWidth="1"/>
    <col min="7688" max="7690" width="12.28515625" style="408" customWidth="1"/>
    <col min="7691" max="7691" width="31.42578125" style="408" customWidth="1"/>
    <col min="7692" max="7937" width="9.140625" style="408"/>
    <col min="7938" max="7938" width="11.28515625" style="408" customWidth="1"/>
    <col min="7939" max="7939" width="9.140625" style="408" customWidth="1"/>
    <col min="7940" max="7940" width="9.140625" style="408"/>
    <col min="7941" max="7943" width="13.140625" style="408" customWidth="1"/>
    <col min="7944" max="7946" width="12.28515625" style="408" customWidth="1"/>
    <col min="7947" max="7947" width="31.42578125" style="408" customWidth="1"/>
    <col min="7948" max="8193" width="9.140625" style="408"/>
    <col min="8194" max="8194" width="11.28515625" style="408" customWidth="1"/>
    <col min="8195" max="8195" width="9.140625" style="408" customWidth="1"/>
    <col min="8196" max="8196" width="9.140625" style="408"/>
    <col min="8197" max="8199" width="13.140625" style="408" customWidth="1"/>
    <col min="8200" max="8202" width="12.28515625" style="408" customWidth="1"/>
    <col min="8203" max="8203" width="31.42578125" style="408" customWidth="1"/>
    <col min="8204" max="8449" width="9.140625" style="408"/>
    <col min="8450" max="8450" width="11.28515625" style="408" customWidth="1"/>
    <col min="8451" max="8451" width="9.140625" style="408" customWidth="1"/>
    <col min="8452" max="8452" width="9.140625" style="408"/>
    <col min="8453" max="8455" width="13.140625" style="408" customWidth="1"/>
    <col min="8456" max="8458" width="12.28515625" style="408" customWidth="1"/>
    <col min="8459" max="8459" width="31.42578125" style="408" customWidth="1"/>
    <col min="8460" max="8705" width="9.140625" style="408"/>
    <col min="8706" max="8706" width="11.28515625" style="408" customWidth="1"/>
    <col min="8707" max="8707" width="9.140625" style="408" customWidth="1"/>
    <col min="8708" max="8708" width="9.140625" style="408"/>
    <col min="8709" max="8711" width="13.140625" style="408" customWidth="1"/>
    <col min="8712" max="8714" width="12.28515625" style="408" customWidth="1"/>
    <col min="8715" max="8715" width="31.42578125" style="408" customWidth="1"/>
    <col min="8716" max="8961" width="9.140625" style="408"/>
    <col min="8962" max="8962" width="11.28515625" style="408" customWidth="1"/>
    <col min="8963" max="8963" width="9.140625" style="408" customWidth="1"/>
    <col min="8964" max="8964" width="9.140625" style="408"/>
    <col min="8965" max="8967" width="13.140625" style="408" customWidth="1"/>
    <col min="8968" max="8970" width="12.28515625" style="408" customWidth="1"/>
    <col min="8971" max="8971" width="31.42578125" style="408" customWidth="1"/>
    <col min="8972" max="9217" width="9.140625" style="408"/>
    <col min="9218" max="9218" width="11.28515625" style="408" customWidth="1"/>
    <col min="9219" max="9219" width="9.140625" style="408" customWidth="1"/>
    <col min="9220" max="9220" width="9.140625" style="408"/>
    <col min="9221" max="9223" width="13.140625" style="408" customWidth="1"/>
    <col min="9224" max="9226" width="12.28515625" style="408" customWidth="1"/>
    <col min="9227" max="9227" width="31.42578125" style="408" customWidth="1"/>
    <col min="9228" max="9473" width="9.140625" style="408"/>
    <col min="9474" max="9474" width="11.28515625" style="408" customWidth="1"/>
    <col min="9475" max="9475" width="9.140625" style="408" customWidth="1"/>
    <col min="9476" max="9476" width="9.140625" style="408"/>
    <col min="9477" max="9479" width="13.140625" style="408" customWidth="1"/>
    <col min="9480" max="9482" width="12.28515625" style="408" customWidth="1"/>
    <col min="9483" max="9483" width="31.42578125" style="408" customWidth="1"/>
    <col min="9484" max="9729" width="9.140625" style="408"/>
    <col min="9730" max="9730" width="11.28515625" style="408" customWidth="1"/>
    <col min="9731" max="9731" width="9.140625" style="408" customWidth="1"/>
    <col min="9732" max="9732" width="9.140625" style="408"/>
    <col min="9733" max="9735" width="13.140625" style="408" customWidth="1"/>
    <col min="9736" max="9738" width="12.28515625" style="408" customWidth="1"/>
    <col min="9739" max="9739" width="31.42578125" style="408" customWidth="1"/>
    <col min="9740" max="9985" width="9.140625" style="408"/>
    <col min="9986" max="9986" width="11.28515625" style="408" customWidth="1"/>
    <col min="9987" max="9987" width="9.140625" style="408" customWidth="1"/>
    <col min="9988" max="9988" width="9.140625" style="408"/>
    <col min="9989" max="9991" width="13.140625" style="408" customWidth="1"/>
    <col min="9992" max="9994" width="12.28515625" style="408" customWidth="1"/>
    <col min="9995" max="9995" width="31.42578125" style="408" customWidth="1"/>
    <col min="9996" max="10241" width="9.140625" style="408"/>
    <col min="10242" max="10242" width="11.28515625" style="408" customWidth="1"/>
    <col min="10243" max="10243" width="9.140625" style="408" customWidth="1"/>
    <col min="10244" max="10244" width="9.140625" style="408"/>
    <col min="10245" max="10247" width="13.140625" style="408" customWidth="1"/>
    <col min="10248" max="10250" width="12.28515625" style="408" customWidth="1"/>
    <col min="10251" max="10251" width="31.42578125" style="408" customWidth="1"/>
    <col min="10252" max="10497" width="9.140625" style="408"/>
    <col min="10498" max="10498" width="11.28515625" style="408" customWidth="1"/>
    <col min="10499" max="10499" width="9.140625" style="408" customWidth="1"/>
    <col min="10500" max="10500" width="9.140625" style="408"/>
    <col min="10501" max="10503" width="13.140625" style="408" customWidth="1"/>
    <col min="10504" max="10506" width="12.28515625" style="408" customWidth="1"/>
    <col min="10507" max="10507" width="31.42578125" style="408" customWidth="1"/>
    <col min="10508" max="10753" width="9.140625" style="408"/>
    <col min="10754" max="10754" width="11.28515625" style="408" customWidth="1"/>
    <col min="10755" max="10755" width="9.140625" style="408" customWidth="1"/>
    <col min="10756" max="10756" width="9.140625" style="408"/>
    <col min="10757" max="10759" width="13.140625" style="408" customWidth="1"/>
    <col min="10760" max="10762" width="12.28515625" style="408" customWidth="1"/>
    <col min="10763" max="10763" width="31.42578125" style="408" customWidth="1"/>
    <col min="10764" max="11009" width="9.140625" style="408"/>
    <col min="11010" max="11010" width="11.28515625" style="408" customWidth="1"/>
    <col min="11011" max="11011" width="9.140625" style="408" customWidth="1"/>
    <col min="11012" max="11012" width="9.140625" style="408"/>
    <col min="11013" max="11015" width="13.140625" style="408" customWidth="1"/>
    <col min="11016" max="11018" width="12.28515625" style="408" customWidth="1"/>
    <col min="11019" max="11019" width="31.42578125" style="408" customWidth="1"/>
    <col min="11020" max="11265" width="9.140625" style="408"/>
    <col min="11266" max="11266" width="11.28515625" style="408" customWidth="1"/>
    <col min="11267" max="11267" width="9.140625" style="408" customWidth="1"/>
    <col min="11268" max="11268" width="9.140625" style="408"/>
    <col min="11269" max="11271" width="13.140625" style="408" customWidth="1"/>
    <col min="11272" max="11274" width="12.28515625" style="408" customWidth="1"/>
    <col min="11275" max="11275" width="31.42578125" style="408" customWidth="1"/>
    <col min="11276" max="11521" width="9.140625" style="408"/>
    <col min="11522" max="11522" width="11.28515625" style="408" customWidth="1"/>
    <col min="11523" max="11523" width="9.140625" style="408" customWidth="1"/>
    <col min="11524" max="11524" width="9.140625" style="408"/>
    <col min="11525" max="11527" width="13.140625" style="408" customWidth="1"/>
    <col min="11528" max="11530" width="12.28515625" style="408" customWidth="1"/>
    <col min="11531" max="11531" width="31.42578125" style="408" customWidth="1"/>
    <col min="11532" max="11777" width="9.140625" style="408"/>
    <col min="11778" max="11778" width="11.28515625" style="408" customWidth="1"/>
    <col min="11779" max="11779" width="9.140625" style="408" customWidth="1"/>
    <col min="11780" max="11780" width="9.140625" style="408"/>
    <col min="11781" max="11783" width="13.140625" style="408" customWidth="1"/>
    <col min="11784" max="11786" width="12.28515625" style="408" customWidth="1"/>
    <col min="11787" max="11787" width="31.42578125" style="408" customWidth="1"/>
    <col min="11788" max="12033" width="9.140625" style="408"/>
    <col min="12034" max="12034" width="11.28515625" style="408" customWidth="1"/>
    <col min="12035" max="12035" width="9.140625" style="408" customWidth="1"/>
    <col min="12036" max="12036" width="9.140625" style="408"/>
    <col min="12037" max="12039" width="13.140625" style="408" customWidth="1"/>
    <col min="12040" max="12042" width="12.28515625" style="408" customWidth="1"/>
    <col min="12043" max="12043" width="31.42578125" style="408" customWidth="1"/>
    <col min="12044" max="12289" width="9.140625" style="408"/>
    <col min="12290" max="12290" width="11.28515625" style="408" customWidth="1"/>
    <col min="12291" max="12291" width="9.140625" style="408" customWidth="1"/>
    <col min="12292" max="12292" width="9.140625" style="408"/>
    <col min="12293" max="12295" width="13.140625" style="408" customWidth="1"/>
    <col min="12296" max="12298" width="12.28515625" style="408" customWidth="1"/>
    <col min="12299" max="12299" width="31.42578125" style="408" customWidth="1"/>
    <col min="12300" max="12545" width="9.140625" style="408"/>
    <col min="12546" max="12546" width="11.28515625" style="408" customWidth="1"/>
    <col min="12547" max="12547" width="9.140625" style="408" customWidth="1"/>
    <col min="12548" max="12548" width="9.140625" style="408"/>
    <col min="12549" max="12551" width="13.140625" style="408" customWidth="1"/>
    <col min="12552" max="12554" width="12.28515625" style="408" customWidth="1"/>
    <col min="12555" max="12555" width="31.42578125" style="408" customWidth="1"/>
    <col min="12556" max="12801" width="9.140625" style="408"/>
    <col min="12802" max="12802" width="11.28515625" style="408" customWidth="1"/>
    <col min="12803" max="12803" width="9.140625" style="408" customWidth="1"/>
    <col min="12804" max="12804" width="9.140625" style="408"/>
    <col min="12805" max="12807" width="13.140625" style="408" customWidth="1"/>
    <col min="12808" max="12810" width="12.28515625" style="408" customWidth="1"/>
    <col min="12811" max="12811" width="31.42578125" style="408" customWidth="1"/>
    <col min="12812" max="13057" width="9.140625" style="408"/>
    <col min="13058" max="13058" width="11.28515625" style="408" customWidth="1"/>
    <col min="13059" max="13059" width="9.140625" style="408" customWidth="1"/>
    <col min="13060" max="13060" width="9.140625" style="408"/>
    <col min="13061" max="13063" width="13.140625" style="408" customWidth="1"/>
    <col min="13064" max="13066" width="12.28515625" style="408" customWidth="1"/>
    <col min="13067" max="13067" width="31.42578125" style="408" customWidth="1"/>
    <col min="13068" max="13313" width="9.140625" style="408"/>
    <col min="13314" max="13314" width="11.28515625" style="408" customWidth="1"/>
    <col min="13315" max="13315" width="9.140625" style="408" customWidth="1"/>
    <col min="13316" max="13316" width="9.140625" style="408"/>
    <col min="13317" max="13319" width="13.140625" style="408" customWidth="1"/>
    <col min="13320" max="13322" width="12.28515625" style="408" customWidth="1"/>
    <col min="13323" max="13323" width="31.42578125" style="408" customWidth="1"/>
    <col min="13324" max="13569" width="9.140625" style="408"/>
    <col min="13570" max="13570" width="11.28515625" style="408" customWidth="1"/>
    <col min="13571" max="13571" width="9.140625" style="408" customWidth="1"/>
    <col min="13572" max="13572" width="9.140625" style="408"/>
    <col min="13573" max="13575" width="13.140625" style="408" customWidth="1"/>
    <col min="13576" max="13578" width="12.28515625" style="408" customWidth="1"/>
    <col min="13579" max="13579" width="31.42578125" style="408" customWidth="1"/>
    <col min="13580" max="13825" width="9.140625" style="408"/>
    <col min="13826" max="13826" width="11.28515625" style="408" customWidth="1"/>
    <col min="13827" max="13827" width="9.140625" style="408" customWidth="1"/>
    <col min="13828" max="13828" width="9.140625" style="408"/>
    <col min="13829" max="13831" width="13.140625" style="408" customWidth="1"/>
    <col min="13832" max="13834" width="12.28515625" style="408" customWidth="1"/>
    <col min="13835" max="13835" width="31.42578125" style="408" customWidth="1"/>
    <col min="13836" max="14081" width="9.140625" style="408"/>
    <col min="14082" max="14082" width="11.28515625" style="408" customWidth="1"/>
    <col min="14083" max="14083" width="9.140625" style="408" customWidth="1"/>
    <col min="14084" max="14084" width="9.140625" style="408"/>
    <col min="14085" max="14087" width="13.140625" style="408" customWidth="1"/>
    <col min="14088" max="14090" width="12.28515625" style="408" customWidth="1"/>
    <col min="14091" max="14091" width="31.42578125" style="408" customWidth="1"/>
    <col min="14092" max="14337" width="9.140625" style="408"/>
    <col min="14338" max="14338" width="11.28515625" style="408" customWidth="1"/>
    <col min="14339" max="14339" width="9.140625" style="408" customWidth="1"/>
    <col min="14340" max="14340" width="9.140625" style="408"/>
    <col min="14341" max="14343" width="13.140625" style="408" customWidth="1"/>
    <col min="14344" max="14346" width="12.28515625" style="408" customWidth="1"/>
    <col min="14347" max="14347" width="31.42578125" style="408" customWidth="1"/>
    <col min="14348" max="14593" width="9.140625" style="408"/>
    <col min="14594" max="14594" width="11.28515625" style="408" customWidth="1"/>
    <col min="14595" max="14595" width="9.140625" style="408" customWidth="1"/>
    <col min="14596" max="14596" width="9.140625" style="408"/>
    <col min="14597" max="14599" width="13.140625" style="408" customWidth="1"/>
    <col min="14600" max="14602" width="12.28515625" style="408" customWidth="1"/>
    <col min="14603" max="14603" width="31.42578125" style="408" customWidth="1"/>
    <col min="14604" max="14849" width="9.140625" style="408"/>
    <col min="14850" max="14850" width="11.28515625" style="408" customWidth="1"/>
    <col min="14851" max="14851" width="9.140625" style="408" customWidth="1"/>
    <col min="14852" max="14852" width="9.140625" style="408"/>
    <col min="14853" max="14855" width="13.140625" style="408" customWidth="1"/>
    <col min="14856" max="14858" width="12.28515625" style="408" customWidth="1"/>
    <col min="14859" max="14859" width="31.42578125" style="408" customWidth="1"/>
    <col min="14860" max="15105" width="9.140625" style="408"/>
    <col min="15106" max="15106" width="11.28515625" style="408" customWidth="1"/>
    <col min="15107" max="15107" width="9.140625" style="408" customWidth="1"/>
    <col min="15108" max="15108" width="9.140625" style="408"/>
    <col min="15109" max="15111" width="13.140625" style="408" customWidth="1"/>
    <col min="15112" max="15114" width="12.28515625" style="408" customWidth="1"/>
    <col min="15115" max="15115" width="31.42578125" style="408" customWidth="1"/>
    <col min="15116" max="15361" width="9.140625" style="408"/>
    <col min="15362" max="15362" width="11.28515625" style="408" customWidth="1"/>
    <col min="15363" max="15363" width="9.140625" style="408" customWidth="1"/>
    <col min="15364" max="15364" width="9.140625" style="408"/>
    <col min="15365" max="15367" width="13.140625" style="408" customWidth="1"/>
    <col min="15368" max="15370" width="12.28515625" style="408" customWidth="1"/>
    <col min="15371" max="15371" width="31.42578125" style="408" customWidth="1"/>
    <col min="15372" max="15617" width="9.140625" style="408"/>
    <col min="15618" max="15618" width="11.28515625" style="408" customWidth="1"/>
    <col min="15619" max="15619" width="9.140625" style="408" customWidth="1"/>
    <col min="15620" max="15620" width="9.140625" style="408"/>
    <col min="15621" max="15623" width="13.140625" style="408" customWidth="1"/>
    <col min="15624" max="15626" width="12.28515625" style="408" customWidth="1"/>
    <col min="15627" max="15627" width="31.42578125" style="408" customWidth="1"/>
    <col min="15628" max="15873" width="9.140625" style="408"/>
    <col min="15874" max="15874" width="11.28515625" style="408" customWidth="1"/>
    <col min="15875" max="15875" width="9.140625" style="408" customWidth="1"/>
    <col min="15876" max="15876" width="9.140625" style="408"/>
    <col min="15877" max="15879" width="13.140625" style="408" customWidth="1"/>
    <col min="15880" max="15882" width="12.28515625" style="408" customWidth="1"/>
    <col min="15883" max="15883" width="31.42578125" style="408" customWidth="1"/>
    <col min="15884" max="16129" width="9.140625" style="408"/>
    <col min="16130" max="16130" width="11.28515625" style="408" customWidth="1"/>
    <col min="16131" max="16131" width="9.140625" style="408" customWidth="1"/>
    <col min="16132" max="16132" width="9.140625" style="408"/>
    <col min="16133" max="16135" width="13.140625" style="408" customWidth="1"/>
    <col min="16136" max="16138" width="12.28515625" style="408" customWidth="1"/>
    <col min="16139" max="16139" width="31.42578125" style="408" customWidth="1"/>
    <col min="16140" max="16384" width="9.140625" style="408"/>
  </cols>
  <sheetData>
    <row r="1" spans="1:12">
      <c r="K1" s="411" t="s">
        <v>549</v>
      </c>
      <c r="L1" s="411"/>
    </row>
    <row r="2" spans="1:12">
      <c r="K2" s="411" t="s">
        <v>144</v>
      </c>
      <c r="L2" s="411"/>
    </row>
    <row r="3" spans="1:12">
      <c r="K3" s="412" t="s">
        <v>498</v>
      </c>
      <c r="L3" s="412"/>
    </row>
    <row r="4" spans="1:12">
      <c r="K4" s="411" t="s">
        <v>668</v>
      </c>
      <c r="L4" s="411"/>
    </row>
    <row r="5" spans="1:12" ht="18.75">
      <c r="A5" s="697" t="s">
        <v>227</v>
      </c>
      <c r="B5" s="697"/>
      <c r="C5" s="697"/>
      <c r="D5" s="697"/>
      <c r="E5" s="697"/>
      <c r="F5" s="697"/>
      <c r="G5" s="697"/>
      <c r="H5" s="697"/>
      <c r="I5" s="697"/>
      <c r="J5" s="697"/>
      <c r="K5" s="697"/>
    </row>
    <row r="6" spans="1:12" ht="42.75" customHeight="1">
      <c r="A6" s="698" t="s">
        <v>591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</row>
    <row r="7" spans="1:12" ht="18.75" customHeight="1">
      <c r="A7" s="699"/>
      <c r="B7" s="699"/>
      <c r="C7" s="699"/>
      <c r="D7" s="699"/>
      <c r="E7" s="699"/>
      <c r="F7" s="699"/>
      <c r="G7" s="699"/>
      <c r="H7" s="699"/>
      <c r="I7" s="699"/>
      <c r="J7" s="699"/>
      <c r="K7" s="699"/>
    </row>
    <row r="8" spans="1:12" ht="12.75" customHeight="1">
      <c r="A8" s="700" t="s">
        <v>592</v>
      </c>
      <c r="B8" s="700"/>
      <c r="C8" s="700"/>
      <c r="D8" s="700"/>
      <c r="E8" s="700"/>
      <c r="F8" s="700"/>
      <c r="G8" s="700"/>
      <c r="H8" s="700"/>
      <c r="I8" s="700"/>
      <c r="J8" s="700"/>
      <c r="K8" s="700"/>
    </row>
    <row r="9" spans="1:12" ht="6.75" customHeight="1">
      <c r="E9" s="414"/>
    </row>
    <row r="10" spans="1:12" ht="15.75">
      <c r="A10" s="696" t="s">
        <v>228</v>
      </c>
      <c r="B10" s="696" t="s">
        <v>229</v>
      </c>
      <c r="C10" s="696" t="s">
        <v>230</v>
      </c>
      <c r="D10" s="696" t="s">
        <v>231</v>
      </c>
      <c r="E10" s="696" t="s">
        <v>232</v>
      </c>
      <c r="F10" s="696"/>
      <c r="G10" s="696"/>
      <c r="H10" s="696" t="s">
        <v>233</v>
      </c>
      <c r="I10" s="696"/>
      <c r="J10" s="696"/>
      <c r="K10" s="696" t="s">
        <v>234</v>
      </c>
    </row>
    <row r="11" spans="1:12" ht="15.75">
      <c r="A11" s="696"/>
      <c r="B11" s="696"/>
      <c r="C11" s="696"/>
      <c r="D11" s="696"/>
      <c r="E11" s="696" t="s">
        <v>219</v>
      </c>
      <c r="F11" s="696"/>
      <c r="G11" s="696"/>
      <c r="H11" s="696" t="s">
        <v>219</v>
      </c>
      <c r="I11" s="696"/>
      <c r="J11" s="696"/>
      <c r="K11" s="696"/>
    </row>
    <row r="12" spans="1:12" ht="15.75">
      <c r="A12" s="696"/>
      <c r="B12" s="696"/>
      <c r="C12" s="696"/>
      <c r="D12" s="696"/>
      <c r="E12" s="415">
        <v>2019</v>
      </c>
      <c r="F12" s="415">
        <v>2020</v>
      </c>
      <c r="G12" s="415">
        <v>2021</v>
      </c>
      <c r="H12" s="415" t="s">
        <v>235</v>
      </c>
      <c r="I12" s="415" t="s">
        <v>235</v>
      </c>
      <c r="J12" s="415" t="s">
        <v>235</v>
      </c>
      <c r="K12" s="696"/>
    </row>
    <row r="13" spans="1:12" ht="15.75">
      <c r="A13" s="696"/>
      <c r="B13" s="696"/>
      <c r="C13" s="696"/>
      <c r="D13" s="696"/>
      <c r="E13" s="415" t="s">
        <v>236</v>
      </c>
      <c r="F13" s="415" t="s">
        <v>237</v>
      </c>
      <c r="G13" s="415" t="s">
        <v>236</v>
      </c>
      <c r="H13" s="416">
        <v>43466</v>
      </c>
      <c r="I13" s="416">
        <v>43831</v>
      </c>
      <c r="J13" s="416">
        <v>44197</v>
      </c>
      <c r="K13" s="696"/>
    </row>
    <row r="14" spans="1:12" ht="94.5">
      <c r="A14" s="415"/>
      <c r="B14" s="417" t="s">
        <v>238</v>
      </c>
      <c r="C14" s="418" t="s">
        <v>238</v>
      </c>
      <c r="D14" s="415" t="s">
        <v>238</v>
      </c>
      <c r="E14" s="415">
        <v>0</v>
      </c>
      <c r="F14" s="415">
        <v>0</v>
      </c>
      <c r="G14" s="415">
        <v>0</v>
      </c>
      <c r="H14" s="415">
        <v>0</v>
      </c>
      <c r="I14" s="415">
        <v>0</v>
      </c>
      <c r="J14" s="415">
        <v>0</v>
      </c>
      <c r="K14" s="417" t="s">
        <v>239</v>
      </c>
    </row>
    <row r="15" spans="1:12" ht="15.75">
      <c r="A15" s="696" t="s">
        <v>240</v>
      </c>
      <c r="B15" s="696"/>
      <c r="C15" s="696"/>
      <c r="D15" s="696"/>
      <c r="E15" s="415">
        <v>0</v>
      </c>
      <c r="F15" s="415">
        <v>0</v>
      </c>
      <c r="G15" s="415">
        <v>0</v>
      </c>
      <c r="H15" s="415">
        <v>0</v>
      </c>
      <c r="I15" s="415">
        <v>0</v>
      </c>
      <c r="J15" s="415">
        <v>0</v>
      </c>
      <c r="K15" s="417"/>
    </row>
  </sheetData>
  <mergeCells count="14">
    <mergeCell ref="K10:K13"/>
    <mergeCell ref="E11:G11"/>
    <mergeCell ref="H11:J11"/>
    <mergeCell ref="A15:D15"/>
    <mergeCell ref="A5:K5"/>
    <mergeCell ref="A6:K6"/>
    <mergeCell ref="A7:K7"/>
    <mergeCell ref="A8:K8"/>
    <mergeCell ref="A10:A13"/>
    <mergeCell ref="B10:B13"/>
    <mergeCell ref="C10:C13"/>
    <mergeCell ref="D10:D13"/>
    <mergeCell ref="E10:G10"/>
    <mergeCell ref="H10:J10"/>
  </mergeCells>
  <pageMargins left="0.15748031496062992" right="0.15748031496062992" top="0.23622047244094491" bottom="0.27559055118110237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1"/>
  <sheetViews>
    <sheetView zoomScaleSheetLayoutView="100" workbookViewId="0">
      <selection activeCell="B4" sqref="B4:C4"/>
    </sheetView>
  </sheetViews>
  <sheetFormatPr defaultRowHeight="12.75"/>
  <cols>
    <col min="1" max="1" width="5" style="408" customWidth="1"/>
    <col min="2" max="2" width="26.7109375" style="408" customWidth="1"/>
    <col min="3" max="3" width="69.7109375" style="466" customWidth="1"/>
    <col min="4" max="256" width="9.140625" style="408"/>
    <col min="257" max="257" width="5" style="408" customWidth="1"/>
    <col min="258" max="258" width="26.7109375" style="408" customWidth="1"/>
    <col min="259" max="259" width="69.7109375" style="408" customWidth="1"/>
    <col min="260" max="512" width="9.140625" style="408"/>
    <col min="513" max="513" width="5" style="408" customWidth="1"/>
    <col min="514" max="514" width="26.7109375" style="408" customWidth="1"/>
    <col min="515" max="515" width="69.7109375" style="408" customWidth="1"/>
    <col min="516" max="768" width="9.140625" style="408"/>
    <col min="769" max="769" width="5" style="408" customWidth="1"/>
    <col min="770" max="770" width="26.7109375" style="408" customWidth="1"/>
    <col min="771" max="771" width="69.7109375" style="408" customWidth="1"/>
    <col min="772" max="1024" width="9.140625" style="408"/>
    <col min="1025" max="1025" width="5" style="408" customWidth="1"/>
    <col min="1026" max="1026" width="26.7109375" style="408" customWidth="1"/>
    <col min="1027" max="1027" width="69.7109375" style="408" customWidth="1"/>
    <col min="1028" max="1280" width="9.140625" style="408"/>
    <col min="1281" max="1281" width="5" style="408" customWidth="1"/>
    <col min="1282" max="1282" width="26.7109375" style="408" customWidth="1"/>
    <col min="1283" max="1283" width="69.7109375" style="408" customWidth="1"/>
    <col min="1284" max="1536" width="9.140625" style="408"/>
    <col min="1537" max="1537" width="5" style="408" customWidth="1"/>
    <col min="1538" max="1538" width="26.7109375" style="408" customWidth="1"/>
    <col min="1539" max="1539" width="69.7109375" style="408" customWidth="1"/>
    <col min="1540" max="1792" width="9.140625" style="408"/>
    <col min="1793" max="1793" width="5" style="408" customWidth="1"/>
    <col min="1794" max="1794" width="26.7109375" style="408" customWidth="1"/>
    <col min="1795" max="1795" width="69.7109375" style="408" customWidth="1"/>
    <col min="1796" max="2048" width="9.140625" style="408"/>
    <col min="2049" max="2049" width="5" style="408" customWidth="1"/>
    <col min="2050" max="2050" width="26.7109375" style="408" customWidth="1"/>
    <col min="2051" max="2051" width="69.7109375" style="408" customWidth="1"/>
    <col min="2052" max="2304" width="9.140625" style="408"/>
    <col min="2305" max="2305" width="5" style="408" customWidth="1"/>
    <col min="2306" max="2306" width="26.7109375" style="408" customWidth="1"/>
    <col min="2307" max="2307" width="69.7109375" style="408" customWidth="1"/>
    <col min="2308" max="2560" width="9.140625" style="408"/>
    <col min="2561" max="2561" width="5" style="408" customWidth="1"/>
    <col min="2562" max="2562" width="26.7109375" style="408" customWidth="1"/>
    <col min="2563" max="2563" width="69.7109375" style="408" customWidth="1"/>
    <col min="2564" max="2816" width="9.140625" style="408"/>
    <col min="2817" max="2817" width="5" style="408" customWidth="1"/>
    <col min="2818" max="2818" width="26.7109375" style="408" customWidth="1"/>
    <col min="2819" max="2819" width="69.7109375" style="408" customWidth="1"/>
    <col min="2820" max="3072" width="9.140625" style="408"/>
    <col min="3073" max="3073" width="5" style="408" customWidth="1"/>
    <col min="3074" max="3074" width="26.7109375" style="408" customWidth="1"/>
    <col min="3075" max="3075" width="69.7109375" style="408" customWidth="1"/>
    <col min="3076" max="3328" width="9.140625" style="408"/>
    <col min="3329" max="3329" width="5" style="408" customWidth="1"/>
    <col min="3330" max="3330" width="26.7109375" style="408" customWidth="1"/>
    <col min="3331" max="3331" width="69.7109375" style="408" customWidth="1"/>
    <col min="3332" max="3584" width="9.140625" style="408"/>
    <col min="3585" max="3585" width="5" style="408" customWidth="1"/>
    <col min="3586" max="3586" width="26.7109375" style="408" customWidth="1"/>
    <col min="3587" max="3587" width="69.7109375" style="408" customWidth="1"/>
    <col min="3588" max="3840" width="9.140625" style="408"/>
    <col min="3841" max="3841" width="5" style="408" customWidth="1"/>
    <col min="3842" max="3842" width="26.7109375" style="408" customWidth="1"/>
    <col min="3843" max="3843" width="69.7109375" style="408" customWidth="1"/>
    <col min="3844" max="4096" width="9.140625" style="408"/>
    <col min="4097" max="4097" width="5" style="408" customWidth="1"/>
    <col min="4098" max="4098" width="26.7109375" style="408" customWidth="1"/>
    <col min="4099" max="4099" width="69.7109375" style="408" customWidth="1"/>
    <col min="4100" max="4352" width="9.140625" style="408"/>
    <col min="4353" max="4353" width="5" style="408" customWidth="1"/>
    <col min="4354" max="4354" width="26.7109375" style="408" customWidth="1"/>
    <col min="4355" max="4355" width="69.7109375" style="408" customWidth="1"/>
    <col min="4356" max="4608" width="9.140625" style="408"/>
    <col min="4609" max="4609" width="5" style="408" customWidth="1"/>
    <col min="4610" max="4610" width="26.7109375" style="408" customWidth="1"/>
    <col min="4611" max="4611" width="69.7109375" style="408" customWidth="1"/>
    <col min="4612" max="4864" width="9.140625" style="408"/>
    <col min="4865" max="4865" width="5" style="408" customWidth="1"/>
    <col min="4866" max="4866" width="26.7109375" style="408" customWidth="1"/>
    <col min="4867" max="4867" width="69.7109375" style="408" customWidth="1"/>
    <col min="4868" max="5120" width="9.140625" style="408"/>
    <col min="5121" max="5121" width="5" style="408" customWidth="1"/>
    <col min="5122" max="5122" width="26.7109375" style="408" customWidth="1"/>
    <col min="5123" max="5123" width="69.7109375" style="408" customWidth="1"/>
    <col min="5124" max="5376" width="9.140625" style="408"/>
    <col min="5377" max="5377" width="5" style="408" customWidth="1"/>
    <col min="5378" max="5378" width="26.7109375" style="408" customWidth="1"/>
    <col min="5379" max="5379" width="69.7109375" style="408" customWidth="1"/>
    <col min="5380" max="5632" width="9.140625" style="408"/>
    <col min="5633" max="5633" width="5" style="408" customWidth="1"/>
    <col min="5634" max="5634" width="26.7109375" style="408" customWidth="1"/>
    <col min="5635" max="5635" width="69.7109375" style="408" customWidth="1"/>
    <col min="5636" max="5888" width="9.140625" style="408"/>
    <col min="5889" max="5889" width="5" style="408" customWidth="1"/>
    <col min="5890" max="5890" width="26.7109375" style="408" customWidth="1"/>
    <col min="5891" max="5891" width="69.7109375" style="408" customWidth="1"/>
    <col min="5892" max="6144" width="9.140625" style="408"/>
    <col min="6145" max="6145" width="5" style="408" customWidth="1"/>
    <col min="6146" max="6146" width="26.7109375" style="408" customWidth="1"/>
    <col min="6147" max="6147" width="69.7109375" style="408" customWidth="1"/>
    <col min="6148" max="6400" width="9.140625" style="408"/>
    <col min="6401" max="6401" width="5" style="408" customWidth="1"/>
    <col min="6402" max="6402" width="26.7109375" style="408" customWidth="1"/>
    <col min="6403" max="6403" width="69.7109375" style="408" customWidth="1"/>
    <col min="6404" max="6656" width="9.140625" style="408"/>
    <col min="6657" max="6657" width="5" style="408" customWidth="1"/>
    <col min="6658" max="6658" width="26.7109375" style="408" customWidth="1"/>
    <col min="6659" max="6659" width="69.7109375" style="408" customWidth="1"/>
    <col min="6660" max="6912" width="9.140625" style="408"/>
    <col min="6913" max="6913" width="5" style="408" customWidth="1"/>
    <col min="6914" max="6914" width="26.7109375" style="408" customWidth="1"/>
    <col min="6915" max="6915" width="69.7109375" style="408" customWidth="1"/>
    <col min="6916" max="7168" width="9.140625" style="408"/>
    <col min="7169" max="7169" width="5" style="408" customWidth="1"/>
    <col min="7170" max="7170" width="26.7109375" style="408" customWidth="1"/>
    <col min="7171" max="7171" width="69.7109375" style="408" customWidth="1"/>
    <col min="7172" max="7424" width="9.140625" style="408"/>
    <col min="7425" max="7425" width="5" style="408" customWidth="1"/>
    <col min="7426" max="7426" width="26.7109375" style="408" customWidth="1"/>
    <col min="7427" max="7427" width="69.7109375" style="408" customWidth="1"/>
    <col min="7428" max="7680" width="9.140625" style="408"/>
    <col min="7681" max="7681" width="5" style="408" customWidth="1"/>
    <col min="7682" max="7682" width="26.7109375" style="408" customWidth="1"/>
    <col min="7683" max="7683" width="69.7109375" style="408" customWidth="1"/>
    <col min="7684" max="7936" width="9.140625" style="408"/>
    <col min="7937" max="7937" width="5" style="408" customWidth="1"/>
    <col min="7938" max="7938" width="26.7109375" style="408" customWidth="1"/>
    <col min="7939" max="7939" width="69.7109375" style="408" customWidth="1"/>
    <col min="7940" max="8192" width="9.140625" style="408"/>
    <col min="8193" max="8193" width="5" style="408" customWidth="1"/>
    <col min="8194" max="8194" width="26.7109375" style="408" customWidth="1"/>
    <col min="8195" max="8195" width="69.7109375" style="408" customWidth="1"/>
    <col min="8196" max="8448" width="9.140625" style="408"/>
    <col min="8449" max="8449" width="5" style="408" customWidth="1"/>
    <col min="8450" max="8450" width="26.7109375" style="408" customWidth="1"/>
    <col min="8451" max="8451" width="69.7109375" style="408" customWidth="1"/>
    <col min="8452" max="8704" width="9.140625" style="408"/>
    <col min="8705" max="8705" width="5" style="408" customWidth="1"/>
    <col min="8706" max="8706" width="26.7109375" style="408" customWidth="1"/>
    <col min="8707" max="8707" width="69.7109375" style="408" customWidth="1"/>
    <col min="8708" max="8960" width="9.140625" style="408"/>
    <col min="8961" max="8961" width="5" style="408" customWidth="1"/>
    <col min="8962" max="8962" width="26.7109375" style="408" customWidth="1"/>
    <col min="8963" max="8963" width="69.7109375" style="408" customWidth="1"/>
    <col min="8964" max="9216" width="9.140625" style="408"/>
    <col min="9217" max="9217" width="5" style="408" customWidth="1"/>
    <col min="9218" max="9218" width="26.7109375" style="408" customWidth="1"/>
    <col min="9219" max="9219" width="69.7109375" style="408" customWidth="1"/>
    <col min="9220" max="9472" width="9.140625" style="408"/>
    <col min="9473" max="9473" width="5" style="408" customWidth="1"/>
    <col min="9474" max="9474" width="26.7109375" style="408" customWidth="1"/>
    <col min="9475" max="9475" width="69.7109375" style="408" customWidth="1"/>
    <col min="9476" max="9728" width="9.140625" style="408"/>
    <col min="9729" max="9729" width="5" style="408" customWidth="1"/>
    <col min="9730" max="9730" width="26.7109375" style="408" customWidth="1"/>
    <col min="9731" max="9731" width="69.7109375" style="408" customWidth="1"/>
    <col min="9732" max="9984" width="9.140625" style="408"/>
    <col min="9985" max="9985" width="5" style="408" customWidth="1"/>
    <col min="9986" max="9986" width="26.7109375" style="408" customWidth="1"/>
    <col min="9987" max="9987" width="69.7109375" style="408" customWidth="1"/>
    <col min="9988" max="10240" width="9.140625" style="408"/>
    <col min="10241" max="10241" width="5" style="408" customWidth="1"/>
    <col min="10242" max="10242" width="26.7109375" style="408" customWidth="1"/>
    <col min="10243" max="10243" width="69.7109375" style="408" customWidth="1"/>
    <col min="10244" max="10496" width="9.140625" style="408"/>
    <col min="10497" max="10497" width="5" style="408" customWidth="1"/>
    <col min="10498" max="10498" width="26.7109375" style="408" customWidth="1"/>
    <col min="10499" max="10499" width="69.7109375" style="408" customWidth="1"/>
    <col min="10500" max="10752" width="9.140625" style="408"/>
    <col min="10753" max="10753" width="5" style="408" customWidth="1"/>
    <col min="10754" max="10754" width="26.7109375" style="408" customWidth="1"/>
    <col min="10755" max="10755" width="69.7109375" style="408" customWidth="1"/>
    <col min="10756" max="11008" width="9.140625" style="408"/>
    <col min="11009" max="11009" width="5" style="408" customWidth="1"/>
    <col min="11010" max="11010" width="26.7109375" style="408" customWidth="1"/>
    <col min="11011" max="11011" width="69.7109375" style="408" customWidth="1"/>
    <col min="11012" max="11264" width="9.140625" style="408"/>
    <col min="11265" max="11265" width="5" style="408" customWidth="1"/>
    <col min="11266" max="11266" width="26.7109375" style="408" customWidth="1"/>
    <col min="11267" max="11267" width="69.7109375" style="408" customWidth="1"/>
    <col min="11268" max="11520" width="9.140625" style="408"/>
    <col min="11521" max="11521" width="5" style="408" customWidth="1"/>
    <col min="11522" max="11522" width="26.7109375" style="408" customWidth="1"/>
    <col min="11523" max="11523" width="69.7109375" style="408" customWidth="1"/>
    <col min="11524" max="11776" width="9.140625" style="408"/>
    <col min="11777" max="11777" width="5" style="408" customWidth="1"/>
    <col min="11778" max="11778" width="26.7109375" style="408" customWidth="1"/>
    <col min="11779" max="11779" width="69.7109375" style="408" customWidth="1"/>
    <col min="11780" max="12032" width="9.140625" style="408"/>
    <col min="12033" max="12033" width="5" style="408" customWidth="1"/>
    <col min="12034" max="12034" width="26.7109375" style="408" customWidth="1"/>
    <col min="12035" max="12035" width="69.7109375" style="408" customWidth="1"/>
    <col min="12036" max="12288" width="9.140625" style="408"/>
    <col min="12289" max="12289" width="5" style="408" customWidth="1"/>
    <col min="12290" max="12290" width="26.7109375" style="408" customWidth="1"/>
    <col min="12291" max="12291" width="69.7109375" style="408" customWidth="1"/>
    <col min="12292" max="12544" width="9.140625" style="408"/>
    <col min="12545" max="12545" width="5" style="408" customWidth="1"/>
    <col min="12546" max="12546" width="26.7109375" style="408" customWidth="1"/>
    <col min="12547" max="12547" width="69.7109375" style="408" customWidth="1"/>
    <col min="12548" max="12800" width="9.140625" style="408"/>
    <col min="12801" max="12801" width="5" style="408" customWidth="1"/>
    <col min="12802" max="12802" width="26.7109375" style="408" customWidth="1"/>
    <col min="12803" max="12803" width="69.7109375" style="408" customWidth="1"/>
    <col min="12804" max="13056" width="9.140625" style="408"/>
    <col min="13057" max="13057" width="5" style="408" customWidth="1"/>
    <col min="13058" max="13058" width="26.7109375" style="408" customWidth="1"/>
    <col min="13059" max="13059" width="69.7109375" style="408" customWidth="1"/>
    <col min="13060" max="13312" width="9.140625" style="408"/>
    <col min="13313" max="13313" width="5" style="408" customWidth="1"/>
    <col min="13314" max="13314" width="26.7109375" style="408" customWidth="1"/>
    <col min="13315" max="13315" width="69.7109375" style="408" customWidth="1"/>
    <col min="13316" max="13568" width="9.140625" style="408"/>
    <col min="13569" max="13569" width="5" style="408" customWidth="1"/>
    <col min="13570" max="13570" width="26.7109375" style="408" customWidth="1"/>
    <col min="13571" max="13571" width="69.7109375" style="408" customWidth="1"/>
    <col min="13572" max="13824" width="9.140625" style="408"/>
    <col min="13825" max="13825" width="5" style="408" customWidth="1"/>
    <col min="13826" max="13826" width="26.7109375" style="408" customWidth="1"/>
    <col min="13827" max="13827" width="69.7109375" style="408" customWidth="1"/>
    <col min="13828" max="14080" width="9.140625" style="408"/>
    <col min="14081" max="14081" width="5" style="408" customWidth="1"/>
    <col min="14082" max="14082" width="26.7109375" style="408" customWidth="1"/>
    <col min="14083" max="14083" width="69.7109375" style="408" customWidth="1"/>
    <col min="14084" max="14336" width="9.140625" style="408"/>
    <col min="14337" max="14337" width="5" style="408" customWidth="1"/>
    <col min="14338" max="14338" width="26.7109375" style="408" customWidth="1"/>
    <col min="14339" max="14339" width="69.7109375" style="408" customWidth="1"/>
    <col min="14340" max="14592" width="9.140625" style="408"/>
    <col min="14593" max="14593" width="5" style="408" customWidth="1"/>
    <col min="14594" max="14594" width="26.7109375" style="408" customWidth="1"/>
    <col min="14595" max="14595" width="69.7109375" style="408" customWidth="1"/>
    <col min="14596" max="14848" width="9.140625" style="408"/>
    <col min="14849" max="14849" width="5" style="408" customWidth="1"/>
    <col min="14850" max="14850" width="26.7109375" style="408" customWidth="1"/>
    <col min="14851" max="14851" width="69.7109375" style="408" customWidth="1"/>
    <col min="14852" max="15104" width="9.140625" style="408"/>
    <col min="15105" max="15105" width="5" style="408" customWidth="1"/>
    <col min="15106" max="15106" width="26.7109375" style="408" customWidth="1"/>
    <col min="15107" max="15107" width="69.7109375" style="408" customWidth="1"/>
    <col min="15108" max="15360" width="9.140625" style="408"/>
    <col min="15361" max="15361" width="5" style="408" customWidth="1"/>
    <col min="15362" max="15362" width="26.7109375" style="408" customWidth="1"/>
    <col min="15363" max="15363" width="69.7109375" style="408" customWidth="1"/>
    <col min="15364" max="15616" width="9.140625" style="408"/>
    <col min="15617" max="15617" width="5" style="408" customWidth="1"/>
    <col min="15618" max="15618" width="26.7109375" style="408" customWidth="1"/>
    <col min="15619" max="15619" width="69.7109375" style="408" customWidth="1"/>
    <col min="15620" max="15872" width="9.140625" style="408"/>
    <col min="15873" max="15873" width="5" style="408" customWidth="1"/>
    <col min="15874" max="15874" width="26.7109375" style="408" customWidth="1"/>
    <col min="15875" max="15875" width="69.7109375" style="408" customWidth="1"/>
    <col min="15876" max="16128" width="9.140625" style="408"/>
    <col min="16129" max="16129" width="5" style="408" customWidth="1"/>
    <col min="16130" max="16130" width="26.7109375" style="408" customWidth="1"/>
    <col min="16131" max="16131" width="69.7109375" style="408" customWidth="1"/>
    <col min="16132" max="16384" width="9.140625" style="408"/>
  </cols>
  <sheetData>
    <row r="1" spans="1:4">
      <c r="A1" s="465"/>
      <c r="B1" s="612" t="s">
        <v>542</v>
      </c>
      <c r="C1" s="612"/>
      <c r="D1" s="411"/>
    </row>
    <row r="2" spans="1:4">
      <c r="A2" s="465"/>
      <c r="B2" s="612" t="s">
        <v>407</v>
      </c>
      <c r="C2" s="612"/>
      <c r="D2" s="411"/>
    </row>
    <row r="3" spans="1:4" ht="12.75" customHeight="1">
      <c r="A3" s="465"/>
      <c r="B3" s="613" t="s">
        <v>489</v>
      </c>
      <c r="C3" s="613"/>
      <c r="D3" s="412"/>
    </row>
    <row r="4" spans="1:4">
      <c r="A4" s="465"/>
      <c r="B4" s="612" t="s">
        <v>663</v>
      </c>
      <c r="C4" s="612"/>
      <c r="D4" s="411"/>
    </row>
    <row r="7" spans="1:4" ht="15" customHeight="1"/>
    <row r="8" spans="1:4" ht="78" customHeight="1">
      <c r="A8" s="622" t="s">
        <v>633</v>
      </c>
      <c r="B8" s="623"/>
      <c r="C8" s="623"/>
    </row>
    <row r="9" spans="1:4" ht="42.75">
      <c r="A9" s="621" t="s">
        <v>163</v>
      </c>
      <c r="B9" s="621"/>
      <c r="C9" s="467" t="s">
        <v>408</v>
      </c>
      <c r="D9" s="408" t="s">
        <v>409</v>
      </c>
    </row>
    <row r="10" spans="1:4" ht="66">
      <c r="A10" s="555" t="s">
        <v>439</v>
      </c>
      <c r="B10" s="481" t="s">
        <v>438</v>
      </c>
      <c r="C10" s="480" t="s">
        <v>288</v>
      </c>
    </row>
    <row r="11" spans="1:4" ht="82.5">
      <c r="A11" s="555" t="s">
        <v>439</v>
      </c>
      <c r="B11" s="481" t="s">
        <v>440</v>
      </c>
      <c r="C11" s="480" t="s">
        <v>441</v>
      </c>
    </row>
    <row r="12" spans="1:4" ht="33">
      <c r="A12" s="555" t="s">
        <v>439</v>
      </c>
      <c r="B12" s="556" t="s">
        <v>442</v>
      </c>
      <c r="C12" s="480" t="s">
        <v>443</v>
      </c>
    </row>
    <row r="13" spans="1:4" ht="49.5">
      <c r="A13" s="555" t="s">
        <v>439</v>
      </c>
      <c r="B13" s="481" t="s">
        <v>444</v>
      </c>
      <c r="C13" s="480" t="s">
        <v>445</v>
      </c>
    </row>
    <row r="14" spans="1:4" ht="33">
      <c r="A14" s="555" t="s">
        <v>439</v>
      </c>
      <c r="B14" s="481" t="s">
        <v>446</v>
      </c>
      <c r="C14" s="480" t="s">
        <v>447</v>
      </c>
    </row>
    <row r="15" spans="1:4" ht="66">
      <c r="A15" s="555" t="s">
        <v>439</v>
      </c>
      <c r="B15" s="556" t="s">
        <v>448</v>
      </c>
      <c r="C15" s="480" t="s">
        <v>449</v>
      </c>
    </row>
    <row r="16" spans="1:4" ht="82.5">
      <c r="A16" s="555" t="s">
        <v>439</v>
      </c>
      <c r="B16" s="481" t="s">
        <v>307</v>
      </c>
      <c r="C16" s="480" t="s">
        <v>304</v>
      </c>
    </row>
    <row r="17" spans="1:3" ht="115.5">
      <c r="A17" s="555" t="s">
        <v>439</v>
      </c>
      <c r="B17" s="481" t="s">
        <v>313</v>
      </c>
      <c r="C17" s="480" t="s">
        <v>450</v>
      </c>
    </row>
    <row r="18" spans="1:3" ht="66">
      <c r="A18" s="555" t="s">
        <v>439</v>
      </c>
      <c r="B18" s="481" t="s">
        <v>451</v>
      </c>
      <c r="C18" s="480" t="s">
        <v>452</v>
      </c>
    </row>
    <row r="19" spans="1:3" ht="66">
      <c r="A19" s="555" t="s">
        <v>439</v>
      </c>
      <c r="B19" s="481" t="s">
        <v>453</v>
      </c>
      <c r="C19" s="480" t="s">
        <v>308</v>
      </c>
    </row>
    <row r="20" spans="1:3" ht="49.5">
      <c r="A20" s="555" t="s">
        <v>439</v>
      </c>
      <c r="B20" s="481" t="s">
        <v>454</v>
      </c>
      <c r="C20" s="480" t="s">
        <v>455</v>
      </c>
    </row>
    <row r="21" spans="1:3" ht="33">
      <c r="A21" s="555" t="s">
        <v>439</v>
      </c>
      <c r="B21" s="481" t="s">
        <v>456</v>
      </c>
      <c r="C21" s="557" t="s">
        <v>457</v>
      </c>
    </row>
    <row r="22" spans="1:3" ht="49.5">
      <c r="A22" s="555" t="s">
        <v>439</v>
      </c>
      <c r="B22" s="481" t="s">
        <v>458</v>
      </c>
      <c r="C22" s="478" t="s">
        <v>459</v>
      </c>
    </row>
    <row r="23" spans="1:3" ht="33">
      <c r="A23" s="555" t="s">
        <v>439</v>
      </c>
      <c r="B23" s="556" t="s">
        <v>460</v>
      </c>
      <c r="C23" s="478" t="s">
        <v>461</v>
      </c>
    </row>
    <row r="24" spans="1:3" ht="49.5">
      <c r="A24" s="555" t="s">
        <v>439</v>
      </c>
      <c r="B24" s="556" t="s">
        <v>321</v>
      </c>
      <c r="C24" s="478" t="s">
        <v>322</v>
      </c>
    </row>
    <row r="25" spans="1:3" ht="33">
      <c r="A25" s="555" t="s">
        <v>439</v>
      </c>
      <c r="B25" s="556" t="s">
        <v>325</v>
      </c>
      <c r="C25" s="478" t="s">
        <v>326</v>
      </c>
    </row>
    <row r="26" spans="1:3" ht="33">
      <c r="A26" s="555" t="s">
        <v>439</v>
      </c>
      <c r="B26" s="481" t="s">
        <v>462</v>
      </c>
      <c r="C26" s="480" t="s">
        <v>463</v>
      </c>
    </row>
    <row r="27" spans="1:3" ht="82.5">
      <c r="A27" s="555" t="s">
        <v>439</v>
      </c>
      <c r="B27" s="481" t="s">
        <v>464</v>
      </c>
      <c r="C27" s="480" t="s">
        <v>465</v>
      </c>
    </row>
    <row r="28" spans="1:3" ht="99">
      <c r="A28" s="555" t="s">
        <v>439</v>
      </c>
      <c r="B28" s="481" t="s">
        <v>333</v>
      </c>
      <c r="C28" s="480" t="s">
        <v>334</v>
      </c>
    </row>
    <row r="29" spans="1:3" ht="99">
      <c r="A29" s="555" t="s">
        <v>439</v>
      </c>
      <c r="B29" s="481" t="s">
        <v>466</v>
      </c>
      <c r="C29" s="480" t="s">
        <v>467</v>
      </c>
    </row>
    <row r="30" spans="1:3" ht="49.5">
      <c r="A30" s="555" t="s">
        <v>439</v>
      </c>
      <c r="B30" s="481" t="s">
        <v>468</v>
      </c>
      <c r="C30" s="480" t="s">
        <v>469</v>
      </c>
    </row>
    <row r="31" spans="1:3" ht="66">
      <c r="A31" s="555" t="s">
        <v>439</v>
      </c>
      <c r="B31" s="481" t="s">
        <v>470</v>
      </c>
      <c r="C31" s="480" t="s">
        <v>471</v>
      </c>
    </row>
    <row r="32" spans="1:3" ht="33">
      <c r="A32" s="555" t="s">
        <v>439</v>
      </c>
      <c r="B32" s="481" t="s">
        <v>472</v>
      </c>
      <c r="C32" s="480" t="s">
        <v>473</v>
      </c>
    </row>
    <row r="33" spans="1:3" ht="49.5">
      <c r="A33" s="555" t="s">
        <v>439</v>
      </c>
      <c r="B33" s="556" t="s">
        <v>345</v>
      </c>
      <c r="C33" s="558" t="s">
        <v>346</v>
      </c>
    </row>
    <row r="34" spans="1:3" ht="33">
      <c r="A34" s="555" t="s">
        <v>439</v>
      </c>
      <c r="B34" s="481" t="s">
        <v>474</v>
      </c>
      <c r="C34" s="480" t="s">
        <v>475</v>
      </c>
    </row>
    <row r="35" spans="1:3" ht="66">
      <c r="A35" s="555" t="s">
        <v>439</v>
      </c>
      <c r="B35" s="481" t="s">
        <v>476</v>
      </c>
      <c r="C35" s="480" t="s">
        <v>477</v>
      </c>
    </row>
    <row r="36" spans="1:3" ht="66">
      <c r="A36" s="555" t="s">
        <v>439</v>
      </c>
      <c r="B36" s="556" t="s">
        <v>478</v>
      </c>
      <c r="C36" s="480" t="s">
        <v>479</v>
      </c>
    </row>
    <row r="37" spans="1:3" ht="33">
      <c r="A37" s="555" t="s">
        <v>439</v>
      </c>
      <c r="B37" s="556" t="s">
        <v>480</v>
      </c>
      <c r="C37" s="480" t="s">
        <v>475</v>
      </c>
    </row>
    <row r="38" spans="1:3" ht="66">
      <c r="A38" s="555" t="s">
        <v>439</v>
      </c>
      <c r="B38" s="481" t="s">
        <v>481</v>
      </c>
      <c r="C38" s="557" t="s">
        <v>482</v>
      </c>
    </row>
    <row r="39" spans="1:3" ht="82.5">
      <c r="A39" s="555" t="s">
        <v>439</v>
      </c>
      <c r="B39" s="556" t="s">
        <v>483</v>
      </c>
      <c r="C39" s="480" t="s">
        <v>484</v>
      </c>
    </row>
    <row r="40" spans="1:3" ht="49.5">
      <c r="A40" s="555" t="s">
        <v>439</v>
      </c>
      <c r="B40" s="481" t="s">
        <v>351</v>
      </c>
      <c r="C40" s="480" t="s">
        <v>352</v>
      </c>
    </row>
    <row r="41" spans="1:3" ht="33">
      <c r="A41" s="555" t="s">
        <v>439</v>
      </c>
      <c r="B41" s="481" t="s">
        <v>357</v>
      </c>
      <c r="C41" s="480" t="s">
        <v>358</v>
      </c>
    </row>
    <row r="42" spans="1:3" ht="66">
      <c r="A42" s="555" t="s">
        <v>439</v>
      </c>
      <c r="B42" s="481" t="s">
        <v>485</v>
      </c>
      <c r="C42" s="480" t="s">
        <v>486</v>
      </c>
    </row>
    <row r="43" spans="1:3" ht="16.5">
      <c r="A43" s="555" t="s">
        <v>439</v>
      </c>
      <c r="B43" s="481" t="s">
        <v>361</v>
      </c>
      <c r="C43" s="480" t="s">
        <v>362</v>
      </c>
    </row>
    <row r="44" spans="1:3" s="468" customFormat="1" ht="49.5">
      <c r="A44" s="555" t="s">
        <v>439</v>
      </c>
      <c r="B44" s="554" t="s">
        <v>599</v>
      </c>
      <c r="C44" s="550" t="s">
        <v>410</v>
      </c>
    </row>
    <row r="45" spans="1:3" s="468" customFormat="1" ht="49.5">
      <c r="A45" s="555" t="s">
        <v>439</v>
      </c>
      <c r="B45" s="554" t="s">
        <v>600</v>
      </c>
      <c r="C45" s="550" t="s">
        <v>411</v>
      </c>
    </row>
    <row r="46" spans="1:3" s="468" customFormat="1" ht="51.75" customHeight="1">
      <c r="A46" s="555" t="s">
        <v>439</v>
      </c>
      <c r="B46" s="554" t="s">
        <v>602</v>
      </c>
      <c r="C46" s="550" t="s">
        <v>373</v>
      </c>
    </row>
    <row r="47" spans="1:3" s="468" customFormat="1" ht="51.75" customHeight="1">
      <c r="A47" s="555" t="s">
        <v>439</v>
      </c>
      <c r="B47" s="554" t="s">
        <v>640</v>
      </c>
      <c r="C47" s="550" t="s">
        <v>560</v>
      </c>
    </row>
    <row r="48" spans="1:3" s="468" customFormat="1" ht="57" hidden="1" customHeight="1">
      <c r="A48" s="555" t="s">
        <v>439</v>
      </c>
      <c r="B48" s="554" t="s">
        <v>413</v>
      </c>
      <c r="C48" s="550" t="s">
        <v>414</v>
      </c>
    </row>
    <row r="49" spans="1:3" s="468" customFormat="1" ht="24" customHeight="1">
      <c r="A49" s="555" t="s">
        <v>439</v>
      </c>
      <c r="B49" s="554" t="s">
        <v>608</v>
      </c>
      <c r="C49" s="550" t="s">
        <v>415</v>
      </c>
    </row>
    <row r="50" spans="1:3" s="468" customFormat="1" ht="24" customHeight="1">
      <c r="A50" s="555" t="s">
        <v>439</v>
      </c>
      <c r="B50" s="481" t="s">
        <v>609</v>
      </c>
      <c r="C50" s="480" t="s">
        <v>415</v>
      </c>
    </row>
    <row r="51" spans="1:3" s="468" customFormat="1" ht="24" customHeight="1">
      <c r="A51" s="555" t="s">
        <v>439</v>
      </c>
      <c r="B51" s="481" t="s">
        <v>610</v>
      </c>
      <c r="C51" s="480" t="s">
        <v>487</v>
      </c>
    </row>
    <row r="52" spans="1:3" s="468" customFormat="1" ht="33">
      <c r="A52" s="555" t="s">
        <v>439</v>
      </c>
      <c r="B52" s="554" t="s">
        <v>611</v>
      </c>
      <c r="C52" s="550" t="s">
        <v>416</v>
      </c>
    </row>
    <row r="53" spans="1:3" s="468" customFormat="1" ht="49.5">
      <c r="A53" s="555" t="s">
        <v>439</v>
      </c>
      <c r="B53" s="554" t="s">
        <v>605</v>
      </c>
      <c r="C53" s="550" t="s">
        <v>380</v>
      </c>
    </row>
    <row r="54" spans="1:3" s="468" customFormat="1" ht="0.75" hidden="1" customHeight="1">
      <c r="A54" s="555" t="s">
        <v>439</v>
      </c>
      <c r="B54" s="554" t="s">
        <v>377</v>
      </c>
      <c r="C54" s="550" t="s">
        <v>378</v>
      </c>
    </row>
    <row r="55" spans="1:3" s="468" customFormat="1" ht="22.5" customHeight="1">
      <c r="A55" s="555" t="s">
        <v>439</v>
      </c>
      <c r="B55" s="554" t="s">
        <v>612</v>
      </c>
      <c r="C55" s="550" t="s">
        <v>417</v>
      </c>
    </row>
    <row r="56" spans="1:3" ht="82.5">
      <c r="A56" s="555" t="s">
        <v>439</v>
      </c>
      <c r="B56" s="559" t="s">
        <v>613</v>
      </c>
      <c r="C56" s="551" t="s">
        <v>418</v>
      </c>
    </row>
    <row r="57" spans="1:3" ht="49.5">
      <c r="A57" s="555" t="s">
        <v>439</v>
      </c>
      <c r="B57" s="559" t="s">
        <v>614</v>
      </c>
      <c r="C57" s="551" t="s">
        <v>419</v>
      </c>
    </row>
    <row r="58" spans="1:3" ht="66">
      <c r="A58" s="555" t="s">
        <v>439</v>
      </c>
      <c r="B58" s="559" t="s">
        <v>615</v>
      </c>
      <c r="C58" s="551" t="s">
        <v>420</v>
      </c>
    </row>
    <row r="59" spans="1:3" ht="66">
      <c r="A59" s="555" t="s">
        <v>439</v>
      </c>
      <c r="B59" s="559" t="s">
        <v>616</v>
      </c>
      <c r="C59" s="551" t="s">
        <v>386</v>
      </c>
    </row>
    <row r="60" spans="1:3" ht="33">
      <c r="A60" s="555" t="s">
        <v>439</v>
      </c>
      <c r="B60" s="559" t="s">
        <v>617</v>
      </c>
      <c r="C60" s="551" t="s">
        <v>388</v>
      </c>
    </row>
    <row r="61" spans="1:3" s="468" customFormat="1" ht="0.75" customHeight="1">
      <c r="A61" s="555" t="s">
        <v>439</v>
      </c>
      <c r="B61" s="554" t="s">
        <v>618</v>
      </c>
      <c r="C61" s="550" t="s">
        <v>394</v>
      </c>
    </row>
    <row r="62" spans="1:3" s="468" customFormat="1" ht="71.25" customHeight="1">
      <c r="A62" s="555" t="s">
        <v>439</v>
      </c>
      <c r="B62" s="554" t="s">
        <v>641</v>
      </c>
      <c r="C62" s="550" t="s">
        <v>642</v>
      </c>
    </row>
    <row r="63" spans="1:3" s="468" customFormat="1" ht="135" hidden="1" customHeight="1">
      <c r="A63" s="555" t="s">
        <v>439</v>
      </c>
      <c r="B63" s="554" t="s">
        <v>620</v>
      </c>
      <c r="C63" s="550" t="s">
        <v>421</v>
      </c>
    </row>
    <row r="64" spans="1:3" s="468" customFormat="1" ht="1.5" hidden="1" customHeight="1">
      <c r="A64" s="555" t="s">
        <v>439</v>
      </c>
      <c r="B64" s="554" t="s">
        <v>621</v>
      </c>
      <c r="C64" s="550" t="s">
        <v>422</v>
      </c>
    </row>
    <row r="65" spans="1:3" s="468" customFormat="1" ht="99" hidden="1">
      <c r="A65" s="555" t="s">
        <v>439</v>
      </c>
      <c r="B65" s="554" t="s">
        <v>622</v>
      </c>
      <c r="C65" s="550" t="s">
        <v>423</v>
      </c>
    </row>
    <row r="66" spans="1:3" s="468" customFormat="1" ht="1.5" hidden="1" customHeight="1">
      <c r="A66" s="555" t="s">
        <v>439</v>
      </c>
      <c r="B66" s="554" t="s">
        <v>623</v>
      </c>
      <c r="C66" s="550" t="s">
        <v>424</v>
      </c>
    </row>
    <row r="67" spans="1:3" s="468" customFormat="1" ht="66" hidden="1">
      <c r="A67" s="555" t="s">
        <v>439</v>
      </c>
      <c r="B67" s="554" t="s">
        <v>624</v>
      </c>
      <c r="C67" s="550" t="s">
        <v>425</v>
      </c>
    </row>
    <row r="68" spans="1:3" s="468" customFormat="1" ht="0.75" hidden="1" customHeight="1">
      <c r="A68" s="555" t="s">
        <v>439</v>
      </c>
      <c r="B68" s="554" t="s">
        <v>625</v>
      </c>
      <c r="C68" s="550" t="s">
        <v>426</v>
      </c>
    </row>
    <row r="69" spans="1:3" s="468" customFormat="1" ht="66" hidden="1">
      <c r="A69" s="555" t="s">
        <v>439</v>
      </c>
      <c r="B69" s="554" t="s">
        <v>626</v>
      </c>
      <c r="C69" s="550" t="s">
        <v>427</v>
      </c>
    </row>
    <row r="70" spans="1:3" s="468" customFormat="1" ht="99">
      <c r="A70" s="555" t="s">
        <v>439</v>
      </c>
      <c r="B70" s="560" t="s">
        <v>627</v>
      </c>
      <c r="C70" s="561" t="s">
        <v>634</v>
      </c>
    </row>
    <row r="71" spans="1:3" ht="38.25" customHeight="1">
      <c r="A71" s="555" t="s">
        <v>439</v>
      </c>
      <c r="B71" s="559" t="s">
        <v>628</v>
      </c>
      <c r="C71" s="551" t="s">
        <v>428</v>
      </c>
    </row>
    <row r="72" spans="1:3" ht="38.25" customHeight="1">
      <c r="A72" s="555" t="s">
        <v>439</v>
      </c>
      <c r="B72" s="559" t="s">
        <v>629</v>
      </c>
      <c r="C72" s="551" t="s">
        <v>405</v>
      </c>
    </row>
    <row r="73" spans="1:3" ht="38.25" customHeight="1">
      <c r="A73" s="555" t="s">
        <v>439</v>
      </c>
      <c r="B73" s="562" t="s">
        <v>635</v>
      </c>
      <c r="C73" s="551" t="s">
        <v>553</v>
      </c>
    </row>
    <row r="74" spans="1:3" ht="76.5" customHeight="1">
      <c r="A74" s="555" t="s">
        <v>439</v>
      </c>
      <c r="B74" s="562" t="s">
        <v>636</v>
      </c>
      <c r="C74" s="551" t="s">
        <v>554</v>
      </c>
    </row>
    <row r="75" spans="1:3" ht="128.25" customHeight="1">
      <c r="A75" s="555" t="s">
        <v>439</v>
      </c>
      <c r="B75" s="481" t="s">
        <v>637</v>
      </c>
      <c r="C75" s="480" t="s">
        <v>488</v>
      </c>
    </row>
    <row r="76" spans="1:3" ht="33">
      <c r="A76" s="555" t="s">
        <v>439</v>
      </c>
      <c r="B76" s="563" t="s">
        <v>638</v>
      </c>
      <c r="C76" s="553" t="s">
        <v>429</v>
      </c>
    </row>
    <row r="77" spans="1:3" ht="33">
      <c r="A77" s="555" t="s">
        <v>439</v>
      </c>
      <c r="B77" s="563" t="s">
        <v>639</v>
      </c>
      <c r="C77" s="553" t="s">
        <v>430</v>
      </c>
    </row>
    <row r="78" spans="1:3" ht="66">
      <c r="A78" s="555" t="s">
        <v>439</v>
      </c>
      <c r="B78" s="563" t="s">
        <v>630</v>
      </c>
      <c r="C78" s="553" t="s">
        <v>431</v>
      </c>
    </row>
    <row r="79" spans="1:3" ht="49.5">
      <c r="A79" s="555" t="s">
        <v>439</v>
      </c>
      <c r="B79" s="563" t="s">
        <v>631</v>
      </c>
      <c r="C79" s="553" t="s">
        <v>432</v>
      </c>
    </row>
    <row r="80" spans="1:3" ht="16.5">
      <c r="A80" s="564"/>
      <c r="B80" s="564"/>
      <c r="C80" s="565"/>
    </row>
    <row r="81" spans="1:3" ht="16.5">
      <c r="A81" s="564"/>
      <c r="B81" s="564"/>
      <c r="C81" s="565"/>
    </row>
  </sheetData>
  <mergeCells count="6">
    <mergeCell ref="A9:B9"/>
    <mergeCell ref="B1:C1"/>
    <mergeCell ref="B2:C2"/>
    <mergeCell ref="B3:C3"/>
    <mergeCell ref="B4:C4"/>
    <mergeCell ref="A8:C8"/>
  </mergeCells>
  <pageMargins left="0.17" right="0.17" top="0" bottom="0" header="0.31496062992125984" footer="0.2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11"/>
  <sheetViews>
    <sheetView view="pageBreakPreview" zoomScaleNormal="120" zoomScaleSheetLayoutView="100" workbookViewId="0">
      <selection activeCell="C16" sqref="C16"/>
    </sheetView>
  </sheetViews>
  <sheetFormatPr defaultRowHeight="12.75"/>
  <cols>
    <col min="1" max="1" width="0.140625" style="426" customWidth="1"/>
    <col min="2" max="2" width="21.28515625" style="464" customWidth="1"/>
    <col min="3" max="3" width="49.5703125" style="426" customWidth="1"/>
    <col min="4" max="4" width="13.7109375" style="426" customWidth="1"/>
    <col min="5" max="5" width="14.5703125" style="426" customWidth="1"/>
    <col min="6" max="6" width="13.7109375" style="426" customWidth="1"/>
    <col min="7" max="256" width="9.140625" style="426"/>
    <col min="257" max="257" width="0.140625" style="426" customWidth="1"/>
    <col min="258" max="258" width="22" style="426" customWidth="1"/>
    <col min="259" max="259" width="51" style="426" customWidth="1"/>
    <col min="260" max="262" width="13.7109375" style="426" customWidth="1"/>
    <col min="263" max="512" width="9.140625" style="426"/>
    <col min="513" max="513" width="0.140625" style="426" customWidth="1"/>
    <col min="514" max="514" width="22" style="426" customWidth="1"/>
    <col min="515" max="515" width="51" style="426" customWidth="1"/>
    <col min="516" max="518" width="13.7109375" style="426" customWidth="1"/>
    <col min="519" max="768" width="9.140625" style="426"/>
    <col min="769" max="769" width="0.140625" style="426" customWidth="1"/>
    <col min="770" max="770" width="22" style="426" customWidth="1"/>
    <col min="771" max="771" width="51" style="426" customWidth="1"/>
    <col min="772" max="774" width="13.7109375" style="426" customWidth="1"/>
    <col min="775" max="1024" width="9.140625" style="426"/>
    <col min="1025" max="1025" width="0.140625" style="426" customWidth="1"/>
    <col min="1026" max="1026" width="22" style="426" customWidth="1"/>
    <col min="1027" max="1027" width="51" style="426" customWidth="1"/>
    <col min="1028" max="1030" width="13.7109375" style="426" customWidth="1"/>
    <col min="1031" max="1280" width="9.140625" style="426"/>
    <col min="1281" max="1281" width="0.140625" style="426" customWidth="1"/>
    <col min="1282" max="1282" width="22" style="426" customWidth="1"/>
    <col min="1283" max="1283" width="51" style="426" customWidth="1"/>
    <col min="1284" max="1286" width="13.7109375" style="426" customWidth="1"/>
    <col min="1287" max="1536" width="9.140625" style="426"/>
    <col min="1537" max="1537" width="0.140625" style="426" customWidth="1"/>
    <col min="1538" max="1538" width="22" style="426" customWidth="1"/>
    <col min="1539" max="1539" width="51" style="426" customWidth="1"/>
    <col min="1540" max="1542" width="13.7109375" style="426" customWidth="1"/>
    <col min="1543" max="1792" width="9.140625" style="426"/>
    <col min="1793" max="1793" width="0.140625" style="426" customWidth="1"/>
    <col min="1794" max="1794" width="22" style="426" customWidth="1"/>
    <col min="1795" max="1795" width="51" style="426" customWidth="1"/>
    <col min="1796" max="1798" width="13.7109375" style="426" customWidth="1"/>
    <col min="1799" max="2048" width="9.140625" style="426"/>
    <col min="2049" max="2049" width="0.140625" style="426" customWidth="1"/>
    <col min="2050" max="2050" width="22" style="426" customWidth="1"/>
    <col min="2051" max="2051" width="51" style="426" customWidth="1"/>
    <col min="2052" max="2054" width="13.7109375" style="426" customWidth="1"/>
    <col min="2055" max="2304" width="9.140625" style="426"/>
    <col min="2305" max="2305" width="0.140625" style="426" customWidth="1"/>
    <col min="2306" max="2306" width="22" style="426" customWidth="1"/>
    <col min="2307" max="2307" width="51" style="426" customWidth="1"/>
    <col min="2308" max="2310" width="13.7109375" style="426" customWidth="1"/>
    <col min="2311" max="2560" width="9.140625" style="426"/>
    <col min="2561" max="2561" width="0.140625" style="426" customWidth="1"/>
    <col min="2562" max="2562" width="22" style="426" customWidth="1"/>
    <col min="2563" max="2563" width="51" style="426" customWidth="1"/>
    <col min="2564" max="2566" width="13.7109375" style="426" customWidth="1"/>
    <col min="2567" max="2816" width="9.140625" style="426"/>
    <col min="2817" max="2817" width="0.140625" style="426" customWidth="1"/>
    <col min="2818" max="2818" width="22" style="426" customWidth="1"/>
    <col min="2819" max="2819" width="51" style="426" customWidth="1"/>
    <col min="2820" max="2822" width="13.7109375" style="426" customWidth="1"/>
    <col min="2823" max="3072" width="9.140625" style="426"/>
    <col min="3073" max="3073" width="0.140625" style="426" customWidth="1"/>
    <col min="3074" max="3074" width="22" style="426" customWidth="1"/>
    <col min="3075" max="3075" width="51" style="426" customWidth="1"/>
    <col min="3076" max="3078" width="13.7109375" style="426" customWidth="1"/>
    <col min="3079" max="3328" width="9.140625" style="426"/>
    <col min="3329" max="3329" width="0.140625" style="426" customWidth="1"/>
    <col min="3330" max="3330" width="22" style="426" customWidth="1"/>
    <col min="3331" max="3331" width="51" style="426" customWidth="1"/>
    <col min="3332" max="3334" width="13.7109375" style="426" customWidth="1"/>
    <col min="3335" max="3584" width="9.140625" style="426"/>
    <col min="3585" max="3585" width="0.140625" style="426" customWidth="1"/>
    <col min="3586" max="3586" width="22" style="426" customWidth="1"/>
    <col min="3587" max="3587" width="51" style="426" customWidth="1"/>
    <col min="3588" max="3590" width="13.7109375" style="426" customWidth="1"/>
    <col min="3591" max="3840" width="9.140625" style="426"/>
    <col min="3841" max="3841" width="0.140625" style="426" customWidth="1"/>
    <col min="3842" max="3842" width="22" style="426" customWidth="1"/>
    <col min="3843" max="3843" width="51" style="426" customWidth="1"/>
    <col min="3844" max="3846" width="13.7109375" style="426" customWidth="1"/>
    <col min="3847" max="4096" width="9.140625" style="426"/>
    <col min="4097" max="4097" width="0.140625" style="426" customWidth="1"/>
    <col min="4098" max="4098" width="22" style="426" customWidth="1"/>
    <col min="4099" max="4099" width="51" style="426" customWidth="1"/>
    <col min="4100" max="4102" width="13.7109375" style="426" customWidth="1"/>
    <col min="4103" max="4352" width="9.140625" style="426"/>
    <col min="4353" max="4353" width="0.140625" style="426" customWidth="1"/>
    <col min="4354" max="4354" width="22" style="426" customWidth="1"/>
    <col min="4355" max="4355" width="51" style="426" customWidth="1"/>
    <col min="4356" max="4358" width="13.7109375" style="426" customWidth="1"/>
    <col min="4359" max="4608" width="9.140625" style="426"/>
    <col min="4609" max="4609" width="0.140625" style="426" customWidth="1"/>
    <col min="4610" max="4610" width="22" style="426" customWidth="1"/>
    <col min="4611" max="4611" width="51" style="426" customWidth="1"/>
    <col min="4612" max="4614" width="13.7109375" style="426" customWidth="1"/>
    <col min="4615" max="4864" width="9.140625" style="426"/>
    <col min="4865" max="4865" width="0.140625" style="426" customWidth="1"/>
    <col min="4866" max="4866" width="22" style="426" customWidth="1"/>
    <col min="4867" max="4867" width="51" style="426" customWidth="1"/>
    <col min="4868" max="4870" width="13.7109375" style="426" customWidth="1"/>
    <col min="4871" max="5120" width="9.140625" style="426"/>
    <col min="5121" max="5121" width="0.140625" style="426" customWidth="1"/>
    <col min="5122" max="5122" width="22" style="426" customWidth="1"/>
    <col min="5123" max="5123" width="51" style="426" customWidth="1"/>
    <col min="5124" max="5126" width="13.7109375" style="426" customWidth="1"/>
    <col min="5127" max="5376" width="9.140625" style="426"/>
    <col min="5377" max="5377" width="0.140625" style="426" customWidth="1"/>
    <col min="5378" max="5378" width="22" style="426" customWidth="1"/>
    <col min="5379" max="5379" width="51" style="426" customWidth="1"/>
    <col min="5380" max="5382" width="13.7109375" style="426" customWidth="1"/>
    <col min="5383" max="5632" width="9.140625" style="426"/>
    <col min="5633" max="5633" width="0.140625" style="426" customWidth="1"/>
    <col min="5634" max="5634" width="22" style="426" customWidth="1"/>
    <col min="5635" max="5635" width="51" style="426" customWidth="1"/>
    <col min="5636" max="5638" width="13.7109375" style="426" customWidth="1"/>
    <col min="5639" max="5888" width="9.140625" style="426"/>
    <col min="5889" max="5889" width="0.140625" style="426" customWidth="1"/>
    <col min="5890" max="5890" width="22" style="426" customWidth="1"/>
    <col min="5891" max="5891" width="51" style="426" customWidth="1"/>
    <col min="5892" max="5894" width="13.7109375" style="426" customWidth="1"/>
    <col min="5895" max="6144" width="9.140625" style="426"/>
    <col min="6145" max="6145" width="0.140625" style="426" customWidth="1"/>
    <col min="6146" max="6146" width="22" style="426" customWidth="1"/>
    <col min="6147" max="6147" width="51" style="426" customWidth="1"/>
    <col min="6148" max="6150" width="13.7109375" style="426" customWidth="1"/>
    <col min="6151" max="6400" width="9.140625" style="426"/>
    <col min="6401" max="6401" width="0.140625" style="426" customWidth="1"/>
    <col min="6402" max="6402" width="22" style="426" customWidth="1"/>
    <col min="6403" max="6403" width="51" style="426" customWidth="1"/>
    <col min="6404" max="6406" width="13.7109375" style="426" customWidth="1"/>
    <col min="6407" max="6656" width="9.140625" style="426"/>
    <col min="6657" max="6657" width="0.140625" style="426" customWidth="1"/>
    <col min="6658" max="6658" width="22" style="426" customWidth="1"/>
    <col min="6659" max="6659" width="51" style="426" customWidth="1"/>
    <col min="6660" max="6662" width="13.7109375" style="426" customWidth="1"/>
    <col min="6663" max="6912" width="9.140625" style="426"/>
    <col min="6913" max="6913" width="0.140625" style="426" customWidth="1"/>
    <col min="6914" max="6914" width="22" style="426" customWidth="1"/>
    <col min="6915" max="6915" width="51" style="426" customWidth="1"/>
    <col min="6916" max="6918" width="13.7109375" style="426" customWidth="1"/>
    <col min="6919" max="7168" width="9.140625" style="426"/>
    <col min="7169" max="7169" width="0.140625" style="426" customWidth="1"/>
    <col min="7170" max="7170" width="22" style="426" customWidth="1"/>
    <col min="7171" max="7171" width="51" style="426" customWidth="1"/>
    <col min="7172" max="7174" width="13.7109375" style="426" customWidth="1"/>
    <col min="7175" max="7424" width="9.140625" style="426"/>
    <col min="7425" max="7425" width="0.140625" style="426" customWidth="1"/>
    <col min="7426" max="7426" width="22" style="426" customWidth="1"/>
    <col min="7427" max="7427" width="51" style="426" customWidth="1"/>
    <col min="7428" max="7430" width="13.7109375" style="426" customWidth="1"/>
    <col min="7431" max="7680" width="9.140625" style="426"/>
    <col min="7681" max="7681" width="0.140625" style="426" customWidth="1"/>
    <col min="7682" max="7682" width="22" style="426" customWidth="1"/>
    <col min="7683" max="7683" width="51" style="426" customWidth="1"/>
    <col min="7684" max="7686" width="13.7109375" style="426" customWidth="1"/>
    <col min="7687" max="7936" width="9.140625" style="426"/>
    <col min="7937" max="7937" width="0.140625" style="426" customWidth="1"/>
    <col min="7938" max="7938" width="22" style="426" customWidth="1"/>
    <col min="7939" max="7939" width="51" style="426" customWidth="1"/>
    <col min="7940" max="7942" width="13.7109375" style="426" customWidth="1"/>
    <col min="7943" max="8192" width="9.140625" style="426"/>
    <col min="8193" max="8193" width="0.140625" style="426" customWidth="1"/>
    <col min="8194" max="8194" width="22" style="426" customWidth="1"/>
    <col min="8195" max="8195" width="51" style="426" customWidth="1"/>
    <col min="8196" max="8198" width="13.7109375" style="426" customWidth="1"/>
    <col min="8199" max="8448" width="9.140625" style="426"/>
    <col min="8449" max="8449" width="0.140625" style="426" customWidth="1"/>
    <col min="8450" max="8450" width="22" style="426" customWidth="1"/>
    <col min="8451" max="8451" width="51" style="426" customWidth="1"/>
    <col min="8452" max="8454" width="13.7109375" style="426" customWidth="1"/>
    <col min="8455" max="8704" width="9.140625" style="426"/>
    <col min="8705" max="8705" width="0.140625" style="426" customWidth="1"/>
    <col min="8706" max="8706" width="22" style="426" customWidth="1"/>
    <col min="8707" max="8707" width="51" style="426" customWidth="1"/>
    <col min="8708" max="8710" width="13.7109375" style="426" customWidth="1"/>
    <col min="8711" max="8960" width="9.140625" style="426"/>
    <col min="8961" max="8961" width="0.140625" style="426" customWidth="1"/>
    <col min="8962" max="8962" width="22" style="426" customWidth="1"/>
    <col min="8963" max="8963" width="51" style="426" customWidth="1"/>
    <col min="8964" max="8966" width="13.7109375" style="426" customWidth="1"/>
    <col min="8967" max="9216" width="9.140625" style="426"/>
    <col min="9217" max="9217" width="0.140625" style="426" customWidth="1"/>
    <col min="9218" max="9218" width="22" style="426" customWidth="1"/>
    <col min="9219" max="9219" width="51" style="426" customWidth="1"/>
    <col min="9220" max="9222" width="13.7109375" style="426" customWidth="1"/>
    <col min="9223" max="9472" width="9.140625" style="426"/>
    <col min="9473" max="9473" width="0.140625" style="426" customWidth="1"/>
    <col min="9474" max="9474" width="22" style="426" customWidth="1"/>
    <col min="9475" max="9475" width="51" style="426" customWidth="1"/>
    <col min="9476" max="9478" width="13.7109375" style="426" customWidth="1"/>
    <col min="9479" max="9728" width="9.140625" style="426"/>
    <col min="9729" max="9729" width="0.140625" style="426" customWidth="1"/>
    <col min="9730" max="9730" width="22" style="426" customWidth="1"/>
    <col min="9731" max="9731" width="51" style="426" customWidth="1"/>
    <col min="9732" max="9734" width="13.7109375" style="426" customWidth="1"/>
    <col min="9735" max="9984" width="9.140625" style="426"/>
    <col min="9985" max="9985" width="0.140625" style="426" customWidth="1"/>
    <col min="9986" max="9986" width="22" style="426" customWidth="1"/>
    <col min="9987" max="9987" width="51" style="426" customWidth="1"/>
    <col min="9988" max="9990" width="13.7109375" style="426" customWidth="1"/>
    <col min="9991" max="10240" width="9.140625" style="426"/>
    <col min="10241" max="10241" width="0.140625" style="426" customWidth="1"/>
    <col min="10242" max="10242" width="22" style="426" customWidth="1"/>
    <col min="10243" max="10243" width="51" style="426" customWidth="1"/>
    <col min="10244" max="10246" width="13.7109375" style="426" customWidth="1"/>
    <col min="10247" max="10496" width="9.140625" style="426"/>
    <col min="10497" max="10497" width="0.140625" style="426" customWidth="1"/>
    <col min="10498" max="10498" width="22" style="426" customWidth="1"/>
    <col min="10499" max="10499" width="51" style="426" customWidth="1"/>
    <col min="10500" max="10502" width="13.7109375" style="426" customWidth="1"/>
    <col min="10503" max="10752" width="9.140625" style="426"/>
    <col min="10753" max="10753" width="0.140625" style="426" customWidth="1"/>
    <col min="10754" max="10754" width="22" style="426" customWidth="1"/>
    <col min="10755" max="10755" width="51" style="426" customWidth="1"/>
    <col min="10756" max="10758" width="13.7109375" style="426" customWidth="1"/>
    <col min="10759" max="11008" width="9.140625" style="426"/>
    <col min="11009" max="11009" width="0.140625" style="426" customWidth="1"/>
    <col min="11010" max="11010" width="22" style="426" customWidth="1"/>
    <col min="11011" max="11011" width="51" style="426" customWidth="1"/>
    <col min="11012" max="11014" width="13.7109375" style="426" customWidth="1"/>
    <col min="11015" max="11264" width="9.140625" style="426"/>
    <col min="11265" max="11265" width="0.140625" style="426" customWidth="1"/>
    <col min="11266" max="11266" width="22" style="426" customWidth="1"/>
    <col min="11267" max="11267" width="51" style="426" customWidth="1"/>
    <col min="11268" max="11270" width="13.7109375" style="426" customWidth="1"/>
    <col min="11271" max="11520" width="9.140625" style="426"/>
    <col min="11521" max="11521" width="0.140625" style="426" customWidth="1"/>
    <col min="11522" max="11522" width="22" style="426" customWidth="1"/>
    <col min="11523" max="11523" width="51" style="426" customWidth="1"/>
    <col min="11524" max="11526" width="13.7109375" style="426" customWidth="1"/>
    <col min="11527" max="11776" width="9.140625" style="426"/>
    <col min="11777" max="11777" width="0.140625" style="426" customWidth="1"/>
    <col min="11778" max="11778" width="22" style="426" customWidth="1"/>
    <col min="11779" max="11779" width="51" style="426" customWidth="1"/>
    <col min="11780" max="11782" width="13.7109375" style="426" customWidth="1"/>
    <col min="11783" max="12032" width="9.140625" style="426"/>
    <col min="12033" max="12033" width="0.140625" style="426" customWidth="1"/>
    <col min="12034" max="12034" width="22" style="426" customWidth="1"/>
    <col min="12035" max="12035" width="51" style="426" customWidth="1"/>
    <col min="12036" max="12038" width="13.7109375" style="426" customWidth="1"/>
    <col min="12039" max="12288" width="9.140625" style="426"/>
    <col min="12289" max="12289" width="0.140625" style="426" customWidth="1"/>
    <col min="12290" max="12290" width="22" style="426" customWidth="1"/>
    <col min="12291" max="12291" width="51" style="426" customWidth="1"/>
    <col min="12292" max="12294" width="13.7109375" style="426" customWidth="1"/>
    <col min="12295" max="12544" width="9.140625" style="426"/>
    <col min="12545" max="12545" width="0.140625" style="426" customWidth="1"/>
    <col min="12546" max="12546" width="22" style="426" customWidth="1"/>
    <col min="12547" max="12547" width="51" style="426" customWidth="1"/>
    <col min="12548" max="12550" width="13.7109375" style="426" customWidth="1"/>
    <col min="12551" max="12800" width="9.140625" style="426"/>
    <col min="12801" max="12801" width="0.140625" style="426" customWidth="1"/>
    <col min="12802" max="12802" width="22" style="426" customWidth="1"/>
    <col min="12803" max="12803" width="51" style="426" customWidth="1"/>
    <col min="12804" max="12806" width="13.7109375" style="426" customWidth="1"/>
    <col min="12807" max="13056" width="9.140625" style="426"/>
    <col min="13057" max="13057" width="0.140625" style="426" customWidth="1"/>
    <col min="13058" max="13058" width="22" style="426" customWidth="1"/>
    <col min="13059" max="13059" width="51" style="426" customWidth="1"/>
    <col min="13060" max="13062" width="13.7109375" style="426" customWidth="1"/>
    <col min="13063" max="13312" width="9.140625" style="426"/>
    <col min="13313" max="13313" width="0.140625" style="426" customWidth="1"/>
    <col min="13314" max="13314" width="22" style="426" customWidth="1"/>
    <col min="13315" max="13315" width="51" style="426" customWidth="1"/>
    <col min="13316" max="13318" width="13.7109375" style="426" customWidth="1"/>
    <col min="13319" max="13568" width="9.140625" style="426"/>
    <col min="13569" max="13569" width="0.140625" style="426" customWidth="1"/>
    <col min="13570" max="13570" width="22" style="426" customWidth="1"/>
    <col min="13571" max="13571" width="51" style="426" customWidth="1"/>
    <col min="13572" max="13574" width="13.7109375" style="426" customWidth="1"/>
    <col min="13575" max="13824" width="9.140625" style="426"/>
    <col min="13825" max="13825" width="0.140625" style="426" customWidth="1"/>
    <col min="13826" max="13826" width="22" style="426" customWidth="1"/>
    <col min="13827" max="13827" width="51" style="426" customWidth="1"/>
    <col min="13828" max="13830" width="13.7109375" style="426" customWidth="1"/>
    <col min="13831" max="14080" width="9.140625" style="426"/>
    <col min="14081" max="14081" width="0.140625" style="426" customWidth="1"/>
    <col min="14082" max="14082" width="22" style="426" customWidth="1"/>
    <col min="14083" max="14083" width="51" style="426" customWidth="1"/>
    <col min="14084" max="14086" width="13.7109375" style="426" customWidth="1"/>
    <col min="14087" max="14336" width="9.140625" style="426"/>
    <col min="14337" max="14337" width="0.140625" style="426" customWidth="1"/>
    <col min="14338" max="14338" width="22" style="426" customWidth="1"/>
    <col min="14339" max="14339" width="51" style="426" customWidth="1"/>
    <col min="14340" max="14342" width="13.7109375" style="426" customWidth="1"/>
    <col min="14343" max="14592" width="9.140625" style="426"/>
    <col min="14593" max="14593" width="0.140625" style="426" customWidth="1"/>
    <col min="14594" max="14594" width="22" style="426" customWidth="1"/>
    <col min="14595" max="14595" width="51" style="426" customWidth="1"/>
    <col min="14596" max="14598" width="13.7109375" style="426" customWidth="1"/>
    <col min="14599" max="14848" width="9.140625" style="426"/>
    <col min="14849" max="14849" width="0.140625" style="426" customWidth="1"/>
    <col min="14850" max="14850" width="22" style="426" customWidth="1"/>
    <col min="14851" max="14851" width="51" style="426" customWidth="1"/>
    <col min="14852" max="14854" width="13.7109375" style="426" customWidth="1"/>
    <col min="14855" max="15104" width="9.140625" style="426"/>
    <col min="15105" max="15105" width="0.140625" style="426" customWidth="1"/>
    <col min="15106" max="15106" width="22" style="426" customWidth="1"/>
    <col min="15107" max="15107" width="51" style="426" customWidth="1"/>
    <col min="15108" max="15110" width="13.7109375" style="426" customWidth="1"/>
    <col min="15111" max="15360" width="9.140625" style="426"/>
    <col min="15361" max="15361" width="0.140625" style="426" customWidth="1"/>
    <col min="15362" max="15362" width="22" style="426" customWidth="1"/>
    <col min="15363" max="15363" width="51" style="426" customWidth="1"/>
    <col min="15364" max="15366" width="13.7109375" style="426" customWidth="1"/>
    <col min="15367" max="15616" width="9.140625" style="426"/>
    <col min="15617" max="15617" width="0.140625" style="426" customWidth="1"/>
    <col min="15618" max="15618" width="22" style="426" customWidth="1"/>
    <col min="15619" max="15619" width="51" style="426" customWidth="1"/>
    <col min="15620" max="15622" width="13.7109375" style="426" customWidth="1"/>
    <col min="15623" max="15872" width="9.140625" style="426"/>
    <col min="15873" max="15873" width="0.140625" style="426" customWidth="1"/>
    <col min="15874" max="15874" width="22" style="426" customWidth="1"/>
    <col min="15875" max="15875" width="51" style="426" customWidth="1"/>
    <col min="15876" max="15878" width="13.7109375" style="426" customWidth="1"/>
    <col min="15879" max="16128" width="9.140625" style="426"/>
    <col min="16129" max="16129" width="0.140625" style="426" customWidth="1"/>
    <col min="16130" max="16130" width="22" style="426" customWidth="1"/>
    <col min="16131" max="16131" width="51" style="426" customWidth="1"/>
    <col min="16132" max="16134" width="13.7109375" style="426" customWidth="1"/>
    <col min="16135" max="16384" width="9.140625" style="426"/>
  </cols>
  <sheetData>
    <row r="1" spans="2:10">
      <c r="B1" s="423"/>
      <c r="C1" s="423"/>
      <c r="D1" s="411"/>
      <c r="E1" s="411" t="s">
        <v>543</v>
      </c>
      <c r="F1" s="411">
        <v>5</v>
      </c>
      <c r="G1" s="424"/>
      <c r="H1" s="411"/>
      <c r="I1" s="411"/>
      <c r="J1" s="425"/>
    </row>
    <row r="2" spans="2:10">
      <c r="B2" s="423"/>
      <c r="C2" s="423"/>
      <c r="D2" s="411"/>
      <c r="E2" s="411" t="s">
        <v>144</v>
      </c>
      <c r="F2" s="411"/>
      <c r="G2" s="424"/>
      <c r="H2" s="411"/>
      <c r="I2" s="411"/>
      <c r="J2" s="425"/>
    </row>
    <row r="3" spans="2:10" ht="12.75" customHeight="1">
      <c r="B3" s="423"/>
      <c r="C3" s="423"/>
      <c r="D3" s="412"/>
      <c r="E3" s="613" t="s">
        <v>490</v>
      </c>
      <c r="F3" s="613"/>
      <c r="G3" s="424"/>
      <c r="H3" s="411"/>
      <c r="I3" s="411"/>
      <c r="J3" s="425"/>
    </row>
    <row r="4" spans="2:10">
      <c r="B4" s="423"/>
      <c r="C4" s="423"/>
      <c r="D4" s="411"/>
      <c r="E4" s="411" t="s">
        <v>664</v>
      </c>
      <c r="F4" s="411"/>
      <c r="G4" s="424"/>
      <c r="H4" s="411"/>
      <c r="I4" s="411"/>
      <c r="J4" s="425"/>
    </row>
    <row r="5" spans="2:10" ht="12.95" customHeight="1">
      <c r="B5" s="423"/>
      <c r="C5" s="423"/>
      <c r="D5" s="424"/>
      <c r="E5" s="424"/>
      <c r="F5" s="423"/>
      <c r="G5" s="424"/>
      <c r="H5" s="424"/>
      <c r="I5" s="424"/>
      <c r="J5" s="425"/>
    </row>
    <row r="6" spans="2:10" ht="12.95" customHeight="1">
      <c r="B6" s="423"/>
      <c r="C6" s="423"/>
      <c r="D6" s="424"/>
      <c r="E6" s="424"/>
      <c r="F6" s="423"/>
      <c r="G6" s="424"/>
      <c r="H6" s="424"/>
      <c r="I6" s="424"/>
      <c r="J6" s="425"/>
    </row>
    <row r="7" spans="2:10">
      <c r="B7" s="624" t="s">
        <v>241</v>
      </c>
      <c r="C7" s="624"/>
      <c r="D7" s="624"/>
      <c r="E7" s="624"/>
      <c r="F7" s="624"/>
      <c r="G7" s="427"/>
      <c r="H7" s="427"/>
      <c r="I7" s="427"/>
      <c r="J7" s="425"/>
    </row>
    <row r="8" spans="2:10">
      <c r="B8" s="624" t="s">
        <v>491</v>
      </c>
      <c r="C8" s="624"/>
      <c r="D8" s="624"/>
      <c r="E8" s="624"/>
      <c r="F8" s="624"/>
      <c r="G8" s="428"/>
      <c r="H8" s="428"/>
      <c r="I8" s="428"/>
      <c r="J8" s="425"/>
    </row>
    <row r="9" spans="2:10">
      <c r="B9" s="625" t="s">
        <v>559</v>
      </c>
      <c r="C9" s="625"/>
      <c r="D9" s="625"/>
      <c r="E9" s="625"/>
      <c r="F9" s="625"/>
      <c r="G9" s="411"/>
      <c r="H9" s="411"/>
      <c r="I9" s="411"/>
      <c r="J9" s="425"/>
    </row>
    <row r="10" spans="2:10" ht="13.5" thickBot="1">
      <c r="B10" s="423"/>
      <c r="C10" s="423"/>
      <c r="D10" s="424"/>
      <c r="F10" s="429" t="s">
        <v>142</v>
      </c>
      <c r="G10" s="424"/>
      <c r="H10" s="424"/>
      <c r="I10" s="429"/>
      <c r="J10" s="425"/>
    </row>
    <row r="11" spans="2:10" ht="20.25" customHeight="1" thickBot="1">
      <c r="B11" s="430" t="s">
        <v>242</v>
      </c>
      <c r="C11" s="430" t="s">
        <v>243</v>
      </c>
      <c r="D11" s="431" t="s">
        <v>557</v>
      </c>
      <c r="E11" s="431" t="s">
        <v>552</v>
      </c>
      <c r="F11" s="431" t="s">
        <v>558</v>
      </c>
    </row>
    <row r="12" spans="2:10" s="435" customFormat="1">
      <c r="B12" s="432" t="s">
        <v>244</v>
      </c>
      <c r="C12" s="433" t="s">
        <v>245</v>
      </c>
      <c r="D12" s="433">
        <f>D13+D18+D28+D32+D40+D43+D47+D56+D62+D69+D72+D75</f>
        <v>855465</v>
      </c>
      <c r="E12" s="433">
        <f>E13+E18+E28+E32+E40+E43+E47+E56+E62+E69+E72+E75</f>
        <v>1098105</v>
      </c>
      <c r="F12" s="434">
        <f>F13+F18+F28+F32+F40+F43+F47+F56+F62+F69+F72+F75</f>
        <v>1506739.0000000002</v>
      </c>
    </row>
    <row r="13" spans="2:10" s="435" customFormat="1">
      <c r="B13" s="436" t="s">
        <v>246</v>
      </c>
      <c r="C13" s="437" t="s">
        <v>247</v>
      </c>
      <c r="D13" s="438">
        <f>D14</f>
        <v>102000</v>
      </c>
      <c r="E13" s="438">
        <f>E14</f>
        <v>107000</v>
      </c>
      <c r="F13" s="439">
        <f>F14</f>
        <v>113000</v>
      </c>
    </row>
    <row r="14" spans="2:10">
      <c r="B14" s="440" t="s">
        <v>248</v>
      </c>
      <c r="C14" s="441" t="s">
        <v>249</v>
      </c>
      <c r="D14" s="442">
        <f>D15+D16+D17</f>
        <v>102000</v>
      </c>
      <c r="E14" s="442">
        <f>E15+E16+E17</f>
        <v>107000</v>
      </c>
      <c r="F14" s="443">
        <f>F15+F16+F17</f>
        <v>113000</v>
      </c>
    </row>
    <row r="15" spans="2:10" ht="63.75">
      <c r="B15" s="440" t="s">
        <v>250</v>
      </c>
      <c r="C15" s="441" t="s">
        <v>251</v>
      </c>
      <c r="D15" s="442">
        <v>102000</v>
      </c>
      <c r="E15" s="442">
        <v>107000</v>
      </c>
      <c r="F15" s="443">
        <v>113000</v>
      </c>
    </row>
    <row r="16" spans="2:10" ht="93.75" customHeight="1">
      <c r="B16" s="440" t="s">
        <v>252</v>
      </c>
      <c r="C16" s="441" t="s">
        <v>253</v>
      </c>
      <c r="D16" s="442"/>
      <c r="E16" s="442"/>
      <c r="F16" s="443"/>
    </row>
    <row r="17" spans="2:6" ht="38.25">
      <c r="B17" s="440" t="s">
        <v>254</v>
      </c>
      <c r="C17" s="441" t="s">
        <v>255</v>
      </c>
      <c r="D17" s="442"/>
      <c r="E17" s="442"/>
      <c r="F17" s="443"/>
    </row>
    <row r="18" spans="2:6" s="435" customFormat="1" ht="38.25">
      <c r="B18" s="436" t="s">
        <v>256</v>
      </c>
      <c r="C18" s="437" t="s">
        <v>257</v>
      </c>
      <c r="D18" s="438">
        <f>D19</f>
        <v>674464.82</v>
      </c>
      <c r="E18" s="438">
        <f>E19</f>
        <v>912104.89</v>
      </c>
      <c r="F18" s="439">
        <f>F19</f>
        <v>1314739.4500000002</v>
      </c>
    </row>
    <row r="19" spans="2:6" ht="25.5">
      <c r="B19" s="440" t="s">
        <v>258</v>
      </c>
      <c r="C19" s="441" t="s">
        <v>259</v>
      </c>
      <c r="D19" s="442">
        <f>D20+D21+D22+D23</f>
        <v>674464.82</v>
      </c>
      <c r="E19" s="442">
        <f>E20+E21+E22+E23+E24+E25+E26+E27</f>
        <v>912104.89</v>
      </c>
      <c r="F19" s="443">
        <f>F20+F21+F22+F23+F24+F25+F26+F27</f>
        <v>1314739.4500000002</v>
      </c>
    </row>
    <row r="20" spans="2:6" ht="102">
      <c r="B20" s="440" t="s">
        <v>647</v>
      </c>
      <c r="C20" s="441" t="s">
        <v>646</v>
      </c>
      <c r="D20" s="442">
        <v>244578.56</v>
      </c>
      <c r="E20" s="442">
        <v>255918.72</v>
      </c>
      <c r="F20" s="443">
        <v>272109.83</v>
      </c>
    </row>
    <row r="21" spans="2:6" ht="114.75">
      <c r="B21" s="440" t="s">
        <v>649</v>
      </c>
      <c r="C21" s="441" t="s">
        <v>648</v>
      </c>
      <c r="D21" s="442">
        <v>1713.66</v>
      </c>
      <c r="E21" s="442">
        <v>1689.78</v>
      </c>
      <c r="F21" s="443">
        <v>1741.94</v>
      </c>
    </row>
    <row r="22" spans="2:6" ht="102">
      <c r="B22" s="440" t="s">
        <v>651</v>
      </c>
      <c r="C22" s="441" t="s">
        <v>662</v>
      </c>
      <c r="D22" s="442">
        <v>473652.49</v>
      </c>
      <c r="E22" s="442">
        <v>496229.45</v>
      </c>
      <c r="F22" s="443">
        <v>527818.57999999996</v>
      </c>
    </row>
    <row r="23" spans="2:6" ht="116.25" customHeight="1">
      <c r="B23" s="440" t="s">
        <v>652</v>
      </c>
      <c r="C23" s="441" t="s">
        <v>653</v>
      </c>
      <c r="D23" s="442">
        <v>-45479.89</v>
      </c>
      <c r="E23" s="442">
        <v>-47606.48</v>
      </c>
      <c r="F23" s="443">
        <v>-49275.29</v>
      </c>
    </row>
    <row r="24" spans="2:6" ht="111.75" customHeight="1">
      <c r="B24" s="440" t="s">
        <v>655</v>
      </c>
      <c r="C24" s="596" t="s">
        <v>654</v>
      </c>
      <c r="D24" s="442"/>
      <c r="E24" s="442">
        <v>74602.820000000007</v>
      </c>
      <c r="F24" s="443">
        <v>203376.45</v>
      </c>
    </row>
    <row r="25" spans="2:6" ht="120" customHeight="1">
      <c r="B25" s="440" t="s">
        <v>657</v>
      </c>
      <c r="C25" s="441" t="s">
        <v>656</v>
      </c>
      <c r="D25" s="442"/>
      <c r="E25" s="442">
        <v>492.59</v>
      </c>
      <c r="F25" s="443">
        <v>1301.93</v>
      </c>
    </row>
    <row r="26" spans="2:6" ht="121.5" customHeight="1">
      <c r="B26" s="440" t="s">
        <v>659</v>
      </c>
      <c r="C26" s="596" t="s">
        <v>658</v>
      </c>
      <c r="D26" s="442"/>
      <c r="E26" s="442">
        <v>144655.76999999999</v>
      </c>
      <c r="F26" s="443">
        <v>394494.65</v>
      </c>
    </row>
    <row r="27" spans="2:6" ht="114.75" customHeight="1">
      <c r="B27" s="440" t="s">
        <v>661</v>
      </c>
      <c r="C27" s="441" t="s">
        <v>660</v>
      </c>
      <c r="D27" s="442"/>
      <c r="E27" s="442">
        <v>-13877.76</v>
      </c>
      <c r="F27" s="443">
        <v>-36828.639999999999</v>
      </c>
    </row>
    <row r="28" spans="2:6" s="435" customFormat="1">
      <c r="B28" s="436" t="s">
        <v>260</v>
      </c>
      <c r="C28" s="437" t="s">
        <v>261</v>
      </c>
      <c r="D28" s="438">
        <f>D29</f>
        <v>0</v>
      </c>
      <c r="E28" s="438">
        <f>E29</f>
        <v>0</v>
      </c>
      <c r="F28" s="439">
        <f>F29</f>
        <v>0</v>
      </c>
    </row>
    <row r="29" spans="2:6">
      <c r="B29" s="440" t="s">
        <v>262</v>
      </c>
      <c r="C29" s="441" t="s">
        <v>263</v>
      </c>
      <c r="D29" s="442">
        <f>D30+D31</f>
        <v>0</v>
      </c>
      <c r="E29" s="442">
        <f>E30+E31</f>
        <v>0</v>
      </c>
      <c r="F29" s="443">
        <f>F30+F31</f>
        <v>0</v>
      </c>
    </row>
    <row r="30" spans="2:6">
      <c r="B30" s="440" t="s">
        <v>264</v>
      </c>
      <c r="C30" s="441" t="s">
        <v>263</v>
      </c>
      <c r="D30" s="442"/>
      <c r="E30" s="442"/>
      <c r="F30" s="443"/>
    </row>
    <row r="31" spans="2:6" ht="25.5">
      <c r="B31" s="440" t="s">
        <v>265</v>
      </c>
      <c r="C31" s="441" t="s">
        <v>266</v>
      </c>
      <c r="D31" s="442"/>
      <c r="E31" s="442"/>
      <c r="F31" s="443"/>
    </row>
    <row r="32" spans="2:6" s="435" customFormat="1">
      <c r="B32" s="436" t="s">
        <v>267</v>
      </c>
      <c r="C32" s="437" t="s">
        <v>268</v>
      </c>
      <c r="D32" s="438">
        <f>D33+D35</f>
        <v>79000.179999999993</v>
      </c>
      <c r="E32" s="438">
        <f>E33+E35</f>
        <v>79000.11</v>
      </c>
      <c r="F32" s="439">
        <f>F33+F35</f>
        <v>78999.55</v>
      </c>
    </row>
    <row r="33" spans="2:6">
      <c r="B33" s="440" t="s">
        <v>269</v>
      </c>
      <c r="C33" s="441" t="s">
        <v>270</v>
      </c>
      <c r="D33" s="442">
        <f>D34</f>
        <v>12000.18</v>
      </c>
      <c r="E33" s="442">
        <f>E34</f>
        <v>12000.11</v>
      </c>
      <c r="F33" s="443">
        <f>F34</f>
        <v>11999.55</v>
      </c>
    </row>
    <row r="34" spans="2:6" ht="38.25">
      <c r="B34" s="440" t="s">
        <v>271</v>
      </c>
      <c r="C34" s="441" t="s">
        <v>272</v>
      </c>
      <c r="D34" s="442">
        <v>12000.18</v>
      </c>
      <c r="E34" s="442">
        <v>12000.11</v>
      </c>
      <c r="F34" s="443">
        <v>11999.55</v>
      </c>
    </row>
    <row r="35" spans="2:6">
      <c r="B35" s="440" t="s">
        <v>273</v>
      </c>
      <c r="C35" s="441" t="s">
        <v>274</v>
      </c>
      <c r="D35" s="442">
        <f>D36+D38</f>
        <v>67000</v>
      </c>
      <c r="E35" s="442">
        <f>E36+E38</f>
        <v>67000</v>
      </c>
      <c r="F35" s="443">
        <f>F36+F38</f>
        <v>67000</v>
      </c>
    </row>
    <row r="36" spans="2:6">
      <c r="B36" s="440" t="s">
        <v>275</v>
      </c>
      <c r="C36" s="441" t="s">
        <v>276</v>
      </c>
      <c r="D36" s="442">
        <f>D37</f>
        <v>55000</v>
      </c>
      <c r="E36" s="442">
        <f>E37</f>
        <v>55000</v>
      </c>
      <c r="F36" s="443">
        <f>F37</f>
        <v>55000</v>
      </c>
    </row>
    <row r="37" spans="2:6" ht="25.5">
      <c r="B37" s="440" t="s">
        <v>277</v>
      </c>
      <c r="C37" s="441" t="s">
        <v>278</v>
      </c>
      <c r="D37" s="442">
        <v>55000</v>
      </c>
      <c r="E37" s="442">
        <v>55000</v>
      </c>
      <c r="F37" s="443">
        <v>55000</v>
      </c>
    </row>
    <row r="38" spans="2:6">
      <c r="B38" s="440" t="s">
        <v>279</v>
      </c>
      <c r="C38" s="441" t="s">
        <v>280</v>
      </c>
      <c r="D38" s="442">
        <f>SUM(D39)</f>
        <v>12000</v>
      </c>
      <c r="E38" s="442">
        <f>SUM(E39)</f>
        <v>12000</v>
      </c>
      <c r="F38" s="443">
        <f>SUM(F39)</f>
        <v>12000</v>
      </c>
    </row>
    <row r="39" spans="2:6" ht="38.25">
      <c r="B39" s="440" t="s">
        <v>281</v>
      </c>
      <c r="C39" s="441" t="s">
        <v>282</v>
      </c>
      <c r="D39" s="442">
        <v>12000</v>
      </c>
      <c r="E39" s="442">
        <v>12000</v>
      </c>
      <c r="F39" s="443">
        <v>12000</v>
      </c>
    </row>
    <row r="40" spans="2:6" s="435" customFormat="1" ht="0.75" customHeight="1">
      <c r="B40" s="436" t="s">
        <v>283</v>
      </c>
      <c r="C40" s="437" t="s">
        <v>284</v>
      </c>
      <c r="D40" s="438">
        <f t="shared" ref="D40:F41" si="0">D41</f>
        <v>0</v>
      </c>
      <c r="E40" s="438">
        <f t="shared" si="0"/>
        <v>0</v>
      </c>
      <c r="F40" s="439">
        <f t="shared" si="0"/>
        <v>0</v>
      </c>
    </row>
    <row r="41" spans="2:6" ht="38.25" hidden="1">
      <c r="B41" s="440" t="s">
        <v>285</v>
      </c>
      <c r="C41" s="441" t="s">
        <v>286</v>
      </c>
      <c r="D41" s="442">
        <f t="shared" si="0"/>
        <v>0</v>
      </c>
      <c r="E41" s="442">
        <f t="shared" si="0"/>
        <v>0</v>
      </c>
      <c r="F41" s="443">
        <f t="shared" si="0"/>
        <v>0</v>
      </c>
    </row>
    <row r="42" spans="2:6" ht="63.75" hidden="1">
      <c r="B42" s="440" t="s">
        <v>287</v>
      </c>
      <c r="C42" s="441" t="s">
        <v>288</v>
      </c>
      <c r="D42" s="442">
        <v>0</v>
      </c>
      <c r="E42" s="442">
        <v>0</v>
      </c>
      <c r="F42" s="443">
        <v>0</v>
      </c>
    </row>
    <row r="43" spans="2:6" s="435" customFormat="1" ht="0.75" hidden="1" customHeight="1">
      <c r="B43" s="436" t="s">
        <v>289</v>
      </c>
      <c r="C43" s="437" t="s">
        <v>290</v>
      </c>
      <c r="D43" s="438">
        <f t="shared" ref="D43:F45" si="1">D44</f>
        <v>0</v>
      </c>
      <c r="E43" s="438">
        <f t="shared" si="1"/>
        <v>0</v>
      </c>
      <c r="F43" s="439">
        <f t="shared" si="1"/>
        <v>0</v>
      </c>
    </row>
    <row r="44" spans="2:6" hidden="1">
      <c r="B44" s="440" t="s">
        <v>291</v>
      </c>
      <c r="C44" s="441" t="s">
        <v>292</v>
      </c>
      <c r="D44" s="442">
        <f t="shared" si="1"/>
        <v>0</v>
      </c>
      <c r="E44" s="442">
        <f t="shared" si="1"/>
        <v>0</v>
      </c>
      <c r="F44" s="443">
        <f t="shared" si="1"/>
        <v>0</v>
      </c>
    </row>
    <row r="45" spans="2:6" ht="25.5" hidden="1">
      <c r="B45" s="440" t="s">
        <v>293</v>
      </c>
      <c r="C45" s="441" t="s">
        <v>294</v>
      </c>
      <c r="D45" s="442">
        <f t="shared" si="1"/>
        <v>0</v>
      </c>
      <c r="E45" s="442">
        <f t="shared" si="1"/>
        <v>0</v>
      </c>
      <c r="F45" s="443">
        <f t="shared" si="1"/>
        <v>0</v>
      </c>
    </row>
    <row r="46" spans="2:6" ht="38.25" hidden="1">
      <c r="B46" s="440" t="s">
        <v>295</v>
      </c>
      <c r="C46" s="441" t="s">
        <v>296</v>
      </c>
      <c r="D46" s="442"/>
      <c r="E46" s="442"/>
      <c r="F46" s="443"/>
    </row>
    <row r="47" spans="2:6" s="435" customFormat="1" ht="0.75" hidden="1" customHeight="1">
      <c r="B47" s="436" t="s">
        <v>297</v>
      </c>
      <c r="C47" s="437" t="s">
        <v>298</v>
      </c>
      <c r="D47" s="438">
        <f>D48+D53</f>
        <v>0</v>
      </c>
      <c r="E47" s="438">
        <f>E48+E53</f>
        <v>0</v>
      </c>
      <c r="F47" s="439">
        <f>F48+F53</f>
        <v>0</v>
      </c>
    </row>
    <row r="48" spans="2:6" ht="76.5" hidden="1">
      <c r="B48" s="440" t="s">
        <v>299</v>
      </c>
      <c r="C48" s="441" t="s">
        <v>300</v>
      </c>
      <c r="D48" s="442">
        <f>D49+D51</f>
        <v>0</v>
      </c>
      <c r="E48" s="442">
        <f>E49+E51</f>
        <v>0</v>
      </c>
      <c r="F48" s="443">
        <f>F49+F51</f>
        <v>0</v>
      </c>
    </row>
    <row r="49" spans="2:6" ht="76.5" hidden="1">
      <c r="B49" s="440" t="s">
        <v>301</v>
      </c>
      <c r="C49" s="441" t="s">
        <v>302</v>
      </c>
      <c r="D49" s="442">
        <f>D50</f>
        <v>0</v>
      </c>
      <c r="E49" s="442">
        <f>E50</f>
        <v>0</v>
      </c>
      <c r="F49" s="443">
        <f>F50</f>
        <v>0</v>
      </c>
    </row>
    <row r="50" spans="2:6" ht="2.25" hidden="1" customHeight="1">
      <c r="B50" s="440" t="s">
        <v>303</v>
      </c>
      <c r="C50" s="441" t="s">
        <v>304</v>
      </c>
      <c r="D50" s="442"/>
      <c r="E50" s="442"/>
      <c r="F50" s="443"/>
    </row>
    <row r="51" spans="2:6" ht="76.5" hidden="1">
      <c r="B51" s="440" t="s">
        <v>305</v>
      </c>
      <c r="C51" s="441" t="s">
        <v>306</v>
      </c>
      <c r="D51" s="442">
        <f>D52</f>
        <v>0</v>
      </c>
      <c r="E51" s="442">
        <f>E52</f>
        <v>0</v>
      </c>
      <c r="F51" s="443">
        <f>F52</f>
        <v>0</v>
      </c>
    </row>
    <row r="52" spans="2:6" ht="63.75" hidden="1">
      <c r="B52" s="440" t="s">
        <v>307</v>
      </c>
      <c r="C52" s="441" t="s">
        <v>308</v>
      </c>
      <c r="D52" s="442"/>
      <c r="E52" s="442"/>
      <c r="F52" s="443"/>
    </row>
    <row r="53" spans="2:6" ht="25.5" hidden="1">
      <c r="B53" s="440" t="s">
        <v>309</v>
      </c>
      <c r="C53" s="441" t="s">
        <v>310</v>
      </c>
      <c r="D53" s="442">
        <f t="shared" ref="D53:F54" si="2">D54</f>
        <v>0</v>
      </c>
      <c r="E53" s="442">
        <f t="shared" si="2"/>
        <v>0</v>
      </c>
      <c r="F53" s="443">
        <f t="shared" si="2"/>
        <v>0</v>
      </c>
    </row>
    <row r="54" spans="2:6" ht="38.25" hidden="1">
      <c r="B54" s="440" t="s">
        <v>311</v>
      </c>
      <c r="C54" s="441" t="s">
        <v>312</v>
      </c>
      <c r="D54" s="442">
        <f t="shared" si="2"/>
        <v>0</v>
      </c>
      <c r="E54" s="442">
        <f t="shared" si="2"/>
        <v>0</v>
      </c>
      <c r="F54" s="443">
        <f t="shared" si="2"/>
        <v>0</v>
      </c>
    </row>
    <row r="55" spans="2:6" ht="51" hidden="1">
      <c r="B55" s="440" t="s">
        <v>313</v>
      </c>
      <c r="C55" s="441" t="s">
        <v>314</v>
      </c>
      <c r="D55" s="442"/>
      <c r="E55" s="442"/>
      <c r="F55" s="443"/>
    </row>
    <row r="56" spans="2:6" s="435" customFormat="1" ht="25.5" hidden="1">
      <c r="B56" s="436" t="s">
        <v>315</v>
      </c>
      <c r="C56" s="437" t="s">
        <v>316</v>
      </c>
      <c r="D56" s="438">
        <f>D57</f>
        <v>0</v>
      </c>
      <c r="E56" s="438">
        <f>E57</f>
        <v>0</v>
      </c>
      <c r="F56" s="439">
        <f>F57</f>
        <v>0</v>
      </c>
    </row>
    <row r="57" spans="2:6" hidden="1">
      <c r="B57" s="440" t="s">
        <v>317</v>
      </c>
      <c r="C57" s="441" t="s">
        <v>318</v>
      </c>
      <c r="D57" s="442">
        <f>D60+D58</f>
        <v>0</v>
      </c>
      <c r="E57" s="442">
        <f>E60+E58</f>
        <v>0</v>
      </c>
      <c r="F57" s="443">
        <f>F60+F58</f>
        <v>0</v>
      </c>
    </row>
    <row r="58" spans="2:6" ht="25.5" hidden="1">
      <c r="B58" s="440" t="s">
        <v>319</v>
      </c>
      <c r="C58" s="441" t="s">
        <v>320</v>
      </c>
      <c r="D58" s="442">
        <f>D59</f>
        <v>0</v>
      </c>
      <c r="E58" s="442">
        <f>E59</f>
        <v>0</v>
      </c>
      <c r="F58" s="443">
        <f>F59</f>
        <v>0</v>
      </c>
    </row>
    <row r="59" spans="2:6" ht="38.25" hidden="1">
      <c r="B59" s="440" t="s">
        <v>321</v>
      </c>
      <c r="C59" s="441" t="s">
        <v>322</v>
      </c>
      <c r="D59" s="442"/>
      <c r="E59" s="442"/>
      <c r="F59" s="443"/>
    </row>
    <row r="60" spans="2:6" hidden="1">
      <c r="B60" s="440" t="s">
        <v>323</v>
      </c>
      <c r="C60" s="441" t="s">
        <v>324</v>
      </c>
      <c r="D60" s="442">
        <f>D61</f>
        <v>0</v>
      </c>
      <c r="E60" s="442">
        <f>E61</f>
        <v>0</v>
      </c>
      <c r="F60" s="443">
        <f>F61</f>
        <v>0</v>
      </c>
    </row>
    <row r="61" spans="2:6" ht="25.5" hidden="1">
      <c r="B61" s="440" t="s">
        <v>325</v>
      </c>
      <c r="C61" s="441" t="s">
        <v>326</v>
      </c>
      <c r="D61" s="442"/>
      <c r="E61" s="442"/>
      <c r="F61" s="443"/>
    </row>
    <row r="62" spans="2:6" s="435" customFormat="1" ht="25.5" hidden="1">
      <c r="B62" s="436" t="s">
        <v>327</v>
      </c>
      <c r="C62" s="437" t="s">
        <v>328</v>
      </c>
      <c r="D62" s="438">
        <f>D63+D66</f>
        <v>0</v>
      </c>
      <c r="E62" s="438">
        <f>E63+E66</f>
        <v>0</v>
      </c>
      <c r="F62" s="439">
        <f>F63+F66</f>
        <v>0</v>
      </c>
    </row>
    <row r="63" spans="2:6" ht="76.5" hidden="1">
      <c r="B63" s="440" t="s">
        <v>329</v>
      </c>
      <c r="C63" s="441" t="s">
        <v>330</v>
      </c>
      <c r="D63" s="442">
        <f t="shared" ref="D63:F64" si="3">D64</f>
        <v>0</v>
      </c>
      <c r="E63" s="442">
        <f t="shared" si="3"/>
        <v>0</v>
      </c>
      <c r="F63" s="443">
        <f t="shared" si="3"/>
        <v>0</v>
      </c>
    </row>
    <row r="64" spans="2:6" ht="89.25" hidden="1">
      <c r="B64" s="440" t="s">
        <v>331</v>
      </c>
      <c r="C64" s="441" t="s">
        <v>332</v>
      </c>
      <c r="D64" s="442">
        <f t="shared" si="3"/>
        <v>0</v>
      </c>
      <c r="E64" s="442">
        <f t="shared" si="3"/>
        <v>0</v>
      </c>
      <c r="F64" s="443">
        <f t="shared" si="3"/>
        <v>0</v>
      </c>
    </row>
    <row r="65" spans="2:6" ht="76.5" hidden="1">
      <c r="B65" s="440" t="s">
        <v>333</v>
      </c>
      <c r="C65" s="441" t="s">
        <v>334</v>
      </c>
      <c r="D65" s="442"/>
      <c r="E65" s="442"/>
      <c r="F65" s="443"/>
    </row>
    <row r="66" spans="2:6" ht="25.5" hidden="1">
      <c r="B66" s="440" t="s">
        <v>335</v>
      </c>
      <c r="C66" s="441" t="s">
        <v>336</v>
      </c>
      <c r="D66" s="442">
        <f t="shared" ref="D66:F67" si="4">D67</f>
        <v>0</v>
      </c>
      <c r="E66" s="442">
        <f t="shared" si="4"/>
        <v>0</v>
      </c>
      <c r="F66" s="443">
        <f t="shared" si="4"/>
        <v>0</v>
      </c>
    </row>
    <row r="67" spans="2:6" ht="51" hidden="1">
      <c r="B67" s="440" t="s">
        <v>337</v>
      </c>
      <c r="C67" s="441" t="s">
        <v>338</v>
      </c>
      <c r="D67" s="442">
        <f t="shared" si="4"/>
        <v>0</v>
      </c>
      <c r="E67" s="442">
        <f t="shared" si="4"/>
        <v>0</v>
      </c>
      <c r="F67" s="443">
        <f t="shared" si="4"/>
        <v>0</v>
      </c>
    </row>
    <row r="68" spans="2:6" ht="51" hidden="1">
      <c r="B68" s="440" t="s">
        <v>339</v>
      </c>
      <c r="C68" s="441" t="s">
        <v>340</v>
      </c>
      <c r="D68" s="442"/>
      <c r="E68" s="442"/>
      <c r="F68" s="443"/>
    </row>
    <row r="69" spans="2:6" ht="0.75" customHeight="1">
      <c r="B69" s="444" t="s">
        <v>341</v>
      </c>
      <c r="C69" s="445" t="s">
        <v>342</v>
      </c>
      <c r="D69" s="442">
        <f t="shared" ref="D69:F70" si="5">D70</f>
        <v>0</v>
      </c>
      <c r="E69" s="442">
        <f t="shared" si="5"/>
        <v>0</v>
      </c>
      <c r="F69" s="443">
        <f t="shared" si="5"/>
        <v>0</v>
      </c>
    </row>
    <row r="70" spans="2:6" ht="38.25" hidden="1">
      <c r="B70" s="446" t="s">
        <v>343</v>
      </c>
      <c r="C70" s="447" t="s">
        <v>344</v>
      </c>
      <c r="D70" s="442">
        <f t="shared" si="5"/>
        <v>0</v>
      </c>
      <c r="E70" s="442">
        <f t="shared" si="5"/>
        <v>0</v>
      </c>
      <c r="F70" s="443">
        <f t="shared" si="5"/>
        <v>0</v>
      </c>
    </row>
    <row r="71" spans="2:6" ht="38.25" hidden="1">
      <c r="B71" s="448" t="s">
        <v>345</v>
      </c>
      <c r="C71" s="449" t="s">
        <v>346</v>
      </c>
      <c r="D71" s="442"/>
      <c r="E71" s="442"/>
      <c r="F71" s="443"/>
    </row>
    <row r="72" spans="2:6" s="435" customFormat="1" hidden="1">
      <c r="B72" s="436" t="s">
        <v>347</v>
      </c>
      <c r="C72" s="437" t="s">
        <v>348</v>
      </c>
      <c r="D72" s="438">
        <f t="shared" ref="D72:F73" si="6">D73</f>
        <v>0</v>
      </c>
      <c r="E72" s="438">
        <f t="shared" si="6"/>
        <v>0</v>
      </c>
      <c r="F72" s="439">
        <f t="shared" si="6"/>
        <v>0</v>
      </c>
    </row>
    <row r="73" spans="2:6" ht="25.5" hidden="1">
      <c r="B73" s="440" t="s">
        <v>349</v>
      </c>
      <c r="C73" s="441" t="s">
        <v>350</v>
      </c>
      <c r="D73" s="442">
        <f t="shared" si="6"/>
        <v>0</v>
      </c>
      <c r="E73" s="442">
        <f t="shared" si="6"/>
        <v>0</v>
      </c>
      <c r="F73" s="443">
        <f t="shared" si="6"/>
        <v>0</v>
      </c>
    </row>
    <row r="74" spans="2:6" ht="38.25" hidden="1">
      <c r="B74" s="440" t="s">
        <v>351</v>
      </c>
      <c r="C74" s="441" t="s">
        <v>352</v>
      </c>
      <c r="D74" s="442"/>
      <c r="E74" s="442"/>
      <c r="F74" s="443"/>
    </row>
    <row r="75" spans="2:6" s="435" customFormat="1" hidden="1">
      <c r="B75" s="436" t="s">
        <v>353</v>
      </c>
      <c r="C75" s="437" t="s">
        <v>354</v>
      </c>
      <c r="D75" s="438">
        <f>D76+D78</f>
        <v>0</v>
      </c>
      <c r="E75" s="438">
        <f>E76+E78</f>
        <v>0</v>
      </c>
      <c r="F75" s="439">
        <f>F76+F78</f>
        <v>0</v>
      </c>
    </row>
    <row r="76" spans="2:6" hidden="1">
      <c r="B76" s="440" t="s">
        <v>355</v>
      </c>
      <c r="C76" s="441" t="s">
        <v>356</v>
      </c>
      <c r="D76" s="442">
        <f>D77</f>
        <v>0</v>
      </c>
      <c r="E76" s="442">
        <f>E77</f>
        <v>0</v>
      </c>
      <c r="F76" s="443">
        <f>F77</f>
        <v>0</v>
      </c>
    </row>
    <row r="77" spans="2:6" ht="25.5" hidden="1">
      <c r="B77" s="440" t="s">
        <v>357</v>
      </c>
      <c r="C77" s="441" t="s">
        <v>358</v>
      </c>
      <c r="D77" s="442"/>
      <c r="E77" s="442"/>
      <c r="F77" s="443"/>
    </row>
    <row r="78" spans="2:6" hidden="1">
      <c r="B78" s="440" t="s">
        <v>359</v>
      </c>
      <c r="C78" s="441" t="s">
        <v>360</v>
      </c>
      <c r="D78" s="442">
        <f>D79</f>
        <v>0</v>
      </c>
      <c r="E78" s="442">
        <f>E79</f>
        <v>0</v>
      </c>
      <c r="F78" s="443">
        <f>F79</f>
        <v>0</v>
      </c>
    </row>
    <row r="79" spans="2:6" ht="25.5" hidden="1">
      <c r="B79" s="440" t="s">
        <v>361</v>
      </c>
      <c r="C79" s="441" t="s">
        <v>362</v>
      </c>
      <c r="D79" s="442"/>
      <c r="E79" s="442"/>
      <c r="F79" s="443"/>
    </row>
    <row r="80" spans="2:6" s="435" customFormat="1">
      <c r="B80" s="450" t="s">
        <v>363</v>
      </c>
      <c r="C80" s="451" t="s">
        <v>364</v>
      </c>
      <c r="D80" s="452">
        <f>D81+D107</f>
        <v>2975936</v>
      </c>
      <c r="E80" s="452">
        <f>E81+E107</f>
        <v>2579936</v>
      </c>
      <c r="F80" s="452">
        <f>F81+F107</f>
        <v>2597936</v>
      </c>
    </row>
    <row r="81" spans="2:6" s="435" customFormat="1" ht="38.25">
      <c r="B81" s="436" t="s">
        <v>365</v>
      </c>
      <c r="C81" s="437" t="s">
        <v>366</v>
      </c>
      <c r="D81" s="438">
        <f>D82+D90+D108</f>
        <v>2975936</v>
      </c>
      <c r="E81" s="438">
        <f>E82+E90+E95</f>
        <v>2579936</v>
      </c>
      <c r="F81" s="438">
        <f>F82+F90+F95</f>
        <v>2597936</v>
      </c>
    </row>
    <row r="82" spans="2:6" ht="25.5">
      <c r="B82" s="440" t="s">
        <v>596</v>
      </c>
      <c r="C82" s="453" t="s">
        <v>367</v>
      </c>
      <c r="D82" s="454">
        <f>D83+D87</f>
        <v>2861000</v>
      </c>
      <c r="E82" s="454">
        <f>E83+E87</f>
        <v>2490000</v>
      </c>
      <c r="F82" s="455">
        <f>F83+F87</f>
        <v>2508000</v>
      </c>
    </row>
    <row r="83" spans="2:6">
      <c r="B83" s="440" t="s">
        <v>597</v>
      </c>
      <c r="C83" s="441" t="s">
        <v>368</v>
      </c>
      <c r="D83" s="442">
        <f>D84</f>
        <v>2461000</v>
      </c>
      <c r="E83" s="442">
        <f>E84</f>
        <v>2490000</v>
      </c>
      <c r="F83" s="443">
        <f>F84</f>
        <v>2508000</v>
      </c>
    </row>
    <row r="84" spans="2:6" ht="25.5">
      <c r="B84" s="440" t="s">
        <v>598</v>
      </c>
      <c r="C84" s="441" t="s">
        <v>369</v>
      </c>
      <c r="D84" s="442">
        <f>D85+D86</f>
        <v>2461000</v>
      </c>
      <c r="E84" s="442">
        <f>E85+E86</f>
        <v>2490000</v>
      </c>
      <c r="F84" s="443">
        <f>F85+F86</f>
        <v>2508000</v>
      </c>
    </row>
    <row r="85" spans="2:6" ht="25.5">
      <c r="B85" s="456" t="s">
        <v>599</v>
      </c>
      <c r="C85" s="457" t="s">
        <v>370</v>
      </c>
      <c r="D85" s="442">
        <v>2426000</v>
      </c>
      <c r="E85" s="442">
        <v>2455000</v>
      </c>
      <c r="F85" s="443">
        <v>2473000</v>
      </c>
    </row>
    <row r="86" spans="2:6" ht="25.5">
      <c r="B86" s="456" t="s">
        <v>600</v>
      </c>
      <c r="C86" s="457" t="s">
        <v>371</v>
      </c>
      <c r="D86" s="442">
        <v>35000</v>
      </c>
      <c r="E86" s="442">
        <v>35000</v>
      </c>
      <c r="F86" s="443">
        <v>35000</v>
      </c>
    </row>
    <row r="87" spans="2:6" ht="25.5">
      <c r="B87" s="440" t="s">
        <v>601</v>
      </c>
      <c r="C87" s="441" t="s">
        <v>372</v>
      </c>
      <c r="D87" s="442">
        <f>SUM(D89+D88)</f>
        <v>400000</v>
      </c>
      <c r="E87" s="442">
        <f>E89</f>
        <v>0</v>
      </c>
      <c r="F87" s="443">
        <f>F89</f>
        <v>0</v>
      </c>
    </row>
    <row r="88" spans="2:6" ht="38.25">
      <c r="B88" s="440" t="s">
        <v>595</v>
      </c>
      <c r="C88" s="441" t="s">
        <v>560</v>
      </c>
      <c r="D88" s="442">
        <v>3000</v>
      </c>
      <c r="E88" s="442">
        <v>0</v>
      </c>
      <c r="F88" s="443">
        <v>0</v>
      </c>
    </row>
    <row r="89" spans="2:6" ht="38.25">
      <c r="B89" s="440" t="s">
        <v>602</v>
      </c>
      <c r="C89" s="458" t="s">
        <v>373</v>
      </c>
      <c r="D89" s="442">
        <v>397000</v>
      </c>
      <c r="E89" s="442">
        <v>0</v>
      </c>
      <c r="F89" s="443">
        <v>0</v>
      </c>
    </row>
    <row r="90" spans="2:6" ht="25.5">
      <c r="B90" s="459" t="s">
        <v>603</v>
      </c>
      <c r="C90" s="453" t="s">
        <v>374</v>
      </c>
      <c r="D90" s="442">
        <f>D91+D93</f>
        <v>89936</v>
      </c>
      <c r="E90" s="442">
        <f>E91+E93</f>
        <v>89936</v>
      </c>
      <c r="F90" s="443">
        <f>F91+F93</f>
        <v>89936</v>
      </c>
    </row>
    <row r="91" spans="2:6" ht="1.5" hidden="1" customHeight="1">
      <c r="B91" s="440" t="s">
        <v>375</v>
      </c>
      <c r="C91" s="441" t="s">
        <v>376</v>
      </c>
      <c r="D91" s="442">
        <f>D92</f>
        <v>0</v>
      </c>
      <c r="E91" s="442">
        <f>E92</f>
        <v>0</v>
      </c>
      <c r="F91" s="443">
        <f>F92</f>
        <v>0</v>
      </c>
    </row>
    <row r="92" spans="2:6" ht="38.25" hidden="1">
      <c r="B92" s="440" t="s">
        <v>377</v>
      </c>
      <c r="C92" s="441" t="s">
        <v>378</v>
      </c>
      <c r="D92" s="442">
        <v>0</v>
      </c>
      <c r="E92" s="442">
        <v>0</v>
      </c>
      <c r="F92" s="443">
        <v>0</v>
      </c>
    </row>
    <row r="93" spans="2:6" ht="38.25">
      <c r="B93" s="440" t="s">
        <v>604</v>
      </c>
      <c r="C93" s="441" t="s">
        <v>379</v>
      </c>
      <c r="D93" s="442">
        <f>D94</f>
        <v>89936</v>
      </c>
      <c r="E93" s="442">
        <f>E94</f>
        <v>89936</v>
      </c>
      <c r="F93" s="443">
        <f>F94</f>
        <v>89936</v>
      </c>
    </row>
    <row r="94" spans="2:6" ht="37.5" customHeight="1">
      <c r="B94" s="440" t="s">
        <v>605</v>
      </c>
      <c r="C94" s="441" t="s">
        <v>380</v>
      </c>
      <c r="D94" s="442">
        <v>89936</v>
      </c>
      <c r="E94" s="442">
        <v>89936</v>
      </c>
      <c r="F94" s="443">
        <v>89936</v>
      </c>
    </row>
    <row r="95" spans="2:6" hidden="1">
      <c r="B95" s="459" t="s">
        <v>381</v>
      </c>
      <c r="C95" s="453" t="s">
        <v>382</v>
      </c>
      <c r="D95" s="454">
        <f>D96+D98</f>
        <v>0</v>
      </c>
      <c r="E95" s="454">
        <f>E96+E98</f>
        <v>0</v>
      </c>
      <c r="F95" s="454">
        <f>F96+F98</f>
        <v>0</v>
      </c>
    </row>
    <row r="96" spans="2:6" ht="51" hidden="1">
      <c r="B96" s="440" t="s">
        <v>383</v>
      </c>
      <c r="C96" s="441" t="s">
        <v>384</v>
      </c>
      <c r="D96" s="442">
        <f>D97</f>
        <v>0</v>
      </c>
      <c r="E96" s="442">
        <f>E97</f>
        <v>0</v>
      </c>
      <c r="F96" s="443">
        <f>F97</f>
        <v>0</v>
      </c>
    </row>
    <row r="97" spans="2:6" ht="51" hidden="1">
      <c r="B97" s="440" t="s">
        <v>385</v>
      </c>
      <c r="C97" s="441" t="s">
        <v>386</v>
      </c>
      <c r="D97" s="442"/>
      <c r="E97" s="442"/>
      <c r="F97" s="443"/>
    </row>
    <row r="98" spans="2:6" ht="25.5" hidden="1">
      <c r="B98" s="440" t="s">
        <v>387</v>
      </c>
      <c r="C98" s="441" t="s">
        <v>388</v>
      </c>
      <c r="D98" s="442">
        <f>SUM(D99:D106)</f>
        <v>0</v>
      </c>
      <c r="E98" s="442">
        <f>SUM(E99:E106)</f>
        <v>0</v>
      </c>
      <c r="F98" s="442">
        <f>SUM(F99:F106)</f>
        <v>0</v>
      </c>
    </row>
    <row r="99" spans="2:6" ht="38.25" hidden="1">
      <c r="B99" s="440" t="s">
        <v>389</v>
      </c>
      <c r="C99" s="441" t="s">
        <v>390</v>
      </c>
      <c r="D99" s="442"/>
      <c r="E99" s="442"/>
      <c r="F99" s="443"/>
    </row>
    <row r="100" spans="2:6" ht="63.75" hidden="1">
      <c r="B100" s="440" t="s">
        <v>391</v>
      </c>
      <c r="C100" s="441" t="s">
        <v>392</v>
      </c>
      <c r="D100" s="442"/>
      <c r="E100" s="442"/>
      <c r="F100" s="443"/>
    </row>
    <row r="101" spans="2:6" ht="38.25" hidden="1">
      <c r="B101" s="440" t="s">
        <v>393</v>
      </c>
      <c r="C101" s="441" t="s">
        <v>394</v>
      </c>
      <c r="D101" s="442"/>
      <c r="E101" s="442"/>
      <c r="F101" s="443"/>
    </row>
    <row r="102" spans="2:6" ht="51" hidden="1">
      <c r="B102" s="440" t="s">
        <v>395</v>
      </c>
      <c r="C102" s="441" t="s">
        <v>396</v>
      </c>
      <c r="D102" s="442"/>
      <c r="E102" s="442"/>
      <c r="F102" s="443"/>
    </row>
    <row r="103" spans="2:6" ht="51" hidden="1">
      <c r="B103" s="440" t="s">
        <v>397</v>
      </c>
      <c r="C103" s="441" t="s">
        <v>398</v>
      </c>
      <c r="D103" s="442"/>
      <c r="E103" s="442"/>
      <c r="F103" s="443"/>
    </row>
    <row r="104" spans="2:6" ht="76.5" hidden="1">
      <c r="B104" s="440" t="s">
        <v>399</v>
      </c>
      <c r="C104" s="441" t="s">
        <v>400</v>
      </c>
      <c r="D104" s="442"/>
      <c r="E104" s="442"/>
      <c r="F104" s="443"/>
    </row>
    <row r="105" spans="2:6" ht="51" hidden="1">
      <c r="B105" s="440" t="s">
        <v>401</v>
      </c>
      <c r="C105" s="441" t="s">
        <v>402</v>
      </c>
      <c r="D105" s="442"/>
      <c r="E105" s="442"/>
      <c r="F105" s="443"/>
    </row>
    <row r="106" spans="2:6" ht="51" hidden="1">
      <c r="B106" s="440" t="s">
        <v>403</v>
      </c>
      <c r="C106" s="441" t="s">
        <v>404</v>
      </c>
      <c r="D106" s="442"/>
      <c r="E106" s="442"/>
      <c r="F106" s="443"/>
    </row>
    <row r="107" spans="2:6" s="435" customFormat="1" ht="1.5" hidden="1" customHeight="1">
      <c r="B107" s="436"/>
      <c r="C107" s="437"/>
      <c r="D107" s="438"/>
      <c r="E107" s="438"/>
      <c r="F107" s="439"/>
    </row>
    <row r="108" spans="2:6">
      <c r="B108" s="459" t="s">
        <v>606</v>
      </c>
      <c r="C108" s="453" t="s">
        <v>561</v>
      </c>
      <c r="D108" s="442">
        <f>D109+D110</f>
        <v>25000</v>
      </c>
      <c r="E108" s="442">
        <f>E109+E110</f>
        <v>0</v>
      </c>
      <c r="F108" s="443">
        <f>F109+F110</f>
        <v>0</v>
      </c>
    </row>
    <row r="109" spans="2:6" ht="51">
      <c r="B109" s="440" t="s">
        <v>562</v>
      </c>
      <c r="C109" s="441" t="s">
        <v>563</v>
      </c>
      <c r="D109" s="442">
        <v>25000</v>
      </c>
      <c r="E109" s="442">
        <v>0</v>
      </c>
      <c r="F109" s="443">
        <v>0</v>
      </c>
    </row>
    <row r="110" spans="2:6">
      <c r="B110" s="440"/>
      <c r="C110" s="441"/>
      <c r="D110" s="442"/>
      <c r="E110" s="442"/>
      <c r="F110" s="443"/>
    </row>
    <row r="111" spans="2:6" ht="13.5" thickBot="1">
      <c r="B111" s="460"/>
      <c r="C111" s="461" t="s">
        <v>406</v>
      </c>
      <c r="D111" s="462">
        <f>D80+D12</f>
        <v>3831401</v>
      </c>
      <c r="E111" s="462">
        <f>E80+E12</f>
        <v>3678041</v>
      </c>
      <c r="F111" s="463">
        <f>F80+F12</f>
        <v>4104675</v>
      </c>
    </row>
  </sheetData>
  <mergeCells count="4">
    <mergeCell ref="E3:F3"/>
    <mergeCell ref="B7:F7"/>
    <mergeCell ref="B8:F8"/>
    <mergeCell ref="B9:F9"/>
  </mergeCells>
  <pageMargins left="0.15748031496062992" right="0.15748031496062992" top="0.15748031496062992" bottom="0.15748031496062992" header="0.1574803149606299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zoomScaleSheetLayoutView="100" workbookViewId="0">
      <selection activeCell="A7" sqref="A7:E7"/>
    </sheetView>
  </sheetViews>
  <sheetFormatPr defaultRowHeight="15"/>
  <cols>
    <col min="1" max="1" width="20.85546875" style="371" customWidth="1"/>
    <col min="2" max="2" width="46.85546875" style="371" customWidth="1"/>
    <col min="3" max="3" width="19.140625" style="376" customWidth="1"/>
    <col min="4" max="4" width="15.42578125" style="377" customWidth="1"/>
    <col min="5" max="5" width="14" style="377" customWidth="1"/>
    <col min="6" max="256" width="9.140625" style="371"/>
    <col min="257" max="257" width="20.85546875" style="371" customWidth="1"/>
    <col min="258" max="258" width="46.85546875" style="371" customWidth="1"/>
    <col min="259" max="261" width="14" style="371" customWidth="1"/>
    <col min="262" max="512" width="9.140625" style="371"/>
    <col min="513" max="513" width="20.85546875" style="371" customWidth="1"/>
    <col min="514" max="514" width="46.85546875" style="371" customWidth="1"/>
    <col min="515" max="517" width="14" style="371" customWidth="1"/>
    <col min="518" max="768" width="9.140625" style="371"/>
    <col min="769" max="769" width="20.85546875" style="371" customWidth="1"/>
    <col min="770" max="770" width="46.85546875" style="371" customWidth="1"/>
    <col min="771" max="773" width="14" style="371" customWidth="1"/>
    <col min="774" max="1024" width="9.140625" style="371"/>
    <col min="1025" max="1025" width="20.85546875" style="371" customWidth="1"/>
    <col min="1026" max="1026" width="46.85546875" style="371" customWidth="1"/>
    <col min="1027" max="1029" width="14" style="371" customWidth="1"/>
    <col min="1030" max="1280" width="9.140625" style="371"/>
    <col min="1281" max="1281" width="20.85546875" style="371" customWidth="1"/>
    <col min="1282" max="1282" width="46.85546875" style="371" customWidth="1"/>
    <col min="1283" max="1285" width="14" style="371" customWidth="1"/>
    <col min="1286" max="1536" width="9.140625" style="371"/>
    <col min="1537" max="1537" width="20.85546875" style="371" customWidth="1"/>
    <col min="1538" max="1538" width="46.85546875" style="371" customWidth="1"/>
    <col min="1539" max="1541" width="14" style="371" customWidth="1"/>
    <col min="1542" max="1792" width="9.140625" style="371"/>
    <col min="1793" max="1793" width="20.85546875" style="371" customWidth="1"/>
    <col min="1794" max="1794" width="46.85546875" style="371" customWidth="1"/>
    <col min="1795" max="1797" width="14" style="371" customWidth="1"/>
    <col min="1798" max="2048" width="9.140625" style="371"/>
    <col min="2049" max="2049" width="20.85546875" style="371" customWidth="1"/>
    <col min="2050" max="2050" width="46.85546875" style="371" customWidth="1"/>
    <col min="2051" max="2053" width="14" style="371" customWidth="1"/>
    <col min="2054" max="2304" width="9.140625" style="371"/>
    <col min="2305" max="2305" width="20.85546875" style="371" customWidth="1"/>
    <col min="2306" max="2306" width="46.85546875" style="371" customWidth="1"/>
    <col min="2307" max="2309" width="14" style="371" customWidth="1"/>
    <col min="2310" max="2560" width="9.140625" style="371"/>
    <col min="2561" max="2561" width="20.85546875" style="371" customWidth="1"/>
    <col min="2562" max="2562" width="46.85546875" style="371" customWidth="1"/>
    <col min="2563" max="2565" width="14" style="371" customWidth="1"/>
    <col min="2566" max="2816" width="9.140625" style="371"/>
    <col min="2817" max="2817" width="20.85546875" style="371" customWidth="1"/>
    <col min="2818" max="2818" width="46.85546875" style="371" customWidth="1"/>
    <col min="2819" max="2821" width="14" style="371" customWidth="1"/>
    <col min="2822" max="3072" width="9.140625" style="371"/>
    <col min="3073" max="3073" width="20.85546875" style="371" customWidth="1"/>
    <col min="3074" max="3074" width="46.85546875" style="371" customWidth="1"/>
    <col min="3075" max="3077" width="14" style="371" customWidth="1"/>
    <col min="3078" max="3328" width="9.140625" style="371"/>
    <col min="3329" max="3329" width="20.85546875" style="371" customWidth="1"/>
    <col min="3330" max="3330" width="46.85546875" style="371" customWidth="1"/>
    <col min="3331" max="3333" width="14" style="371" customWidth="1"/>
    <col min="3334" max="3584" width="9.140625" style="371"/>
    <col min="3585" max="3585" width="20.85546875" style="371" customWidth="1"/>
    <col min="3586" max="3586" width="46.85546875" style="371" customWidth="1"/>
    <col min="3587" max="3589" width="14" style="371" customWidth="1"/>
    <col min="3590" max="3840" width="9.140625" style="371"/>
    <col min="3841" max="3841" width="20.85546875" style="371" customWidth="1"/>
    <col min="3842" max="3842" width="46.85546875" style="371" customWidth="1"/>
    <col min="3843" max="3845" width="14" style="371" customWidth="1"/>
    <col min="3846" max="4096" width="9.140625" style="371"/>
    <col min="4097" max="4097" width="20.85546875" style="371" customWidth="1"/>
    <col min="4098" max="4098" width="46.85546875" style="371" customWidth="1"/>
    <col min="4099" max="4101" width="14" style="371" customWidth="1"/>
    <col min="4102" max="4352" width="9.140625" style="371"/>
    <col min="4353" max="4353" width="20.85546875" style="371" customWidth="1"/>
    <col min="4354" max="4354" width="46.85546875" style="371" customWidth="1"/>
    <col min="4355" max="4357" width="14" style="371" customWidth="1"/>
    <col min="4358" max="4608" width="9.140625" style="371"/>
    <col min="4609" max="4609" width="20.85546875" style="371" customWidth="1"/>
    <col min="4610" max="4610" width="46.85546875" style="371" customWidth="1"/>
    <col min="4611" max="4613" width="14" style="371" customWidth="1"/>
    <col min="4614" max="4864" width="9.140625" style="371"/>
    <col min="4865" max="4865" width="20.85546875" style="371" customWidth="1"/>
    <col min="4866" max="4866" width="46.85546875" style="371" customWidth="1"/>
    <col min="4867" max="4869" width="14" style="371" customWidth="1"/>
    <col min="4870" max="5120" width="9.140625" style="371"/>
    <col min="5121" max="5121" width="20.85546875" style="371" customWidth="1"/>
    <col min="5122" max="5122" width="46.85546875" style="371" customWidth="1"/>
    <col min="5123" max="5125" width="14" style="371" customWidth="1"/>
    <col min="5126" max="5376" width="9.140625" style="371"/>
    <col min="5377" max="5377" width="20.85546875" style="371" customWidth="1"/>
    <col min="5378" max="5378" width="46.85546875" style="371" customWidth="1"/>
    <col min="5379" max="5381" width="14" style="371" customWidth="1"/>
    <col min="5382" max="5632" width="9.140625" style="371"/>
    <col min="5633" max="5633" width="20.85546875" style="371" customWidth="1"/>
    <col min="5634" max="5634" width="46.85546875" style="371" customWidth="1"/>
    <col min="5635" max="5637" width="14" style="371" customWidth="1"/>
    <col min="5638" max="5888" width="9.140625" style="371"/>
    <col min="5889" max="5889" width="20.85546875" style="371" customWidth="1"/>
    <col min="5890" max="5890" width="46.85546875" style="371" customWidth="1"/>
    <col min="5891" max="5893" width="14" style="371" customWidth="1"/>
    <col min="5894" max="6144" width="9.140625" style="371"/>
    <col min="6145" max="6145" width="20.85546875" style="371" customWidth="1"/>
    <col min="6146" max="6146" width="46.85546875" style="371" customWidth="1"/>
    <col min="6147" max="6149" width="14" style="371" customWidth="1"/>
    <col min="6150" max="6400" width="9.140625" style="371"/>
    <col min="6401" max="6401" width="20.85546875" style="371" customWidth="1"/>
    <col min="6402" max="6402" width="46.85546875" style="371" customWidth="1"/>
    <col min="6403" max="6405" width="14" style="371" customWidth="1"/>
    <col min="6406" max="6656" width="9.140625" style="371"/>
    <col min="6657" max="6657" width="20.85546875" style="371" customWidth="1"/>
    <col min="6658" max="6658" width="46.85546875" style="371" customWidth="1"/>
    <col min="6659" max="6661" width="14" style="371" customWidth="1"/>
    <col min="6662" max="6912" width="9.140625" style="371"/>
    <col min="6913" max="6913" width="20.85546875" style="371" customWidth="1"/>
    <col min="6914" max="6914" width="46.85546875" style="371" customWidth="1"/>
    <col min="6915" max="6917" width="14" style="371" customWidth="1"/>
    <col min="6918" max="7168" width="9.140625" style="371"/>
    <col min="7169" max="7169" width="20.85546875" style="371" customWidth="1"/>
    <col min="7170" max="7170" width="46.85546875" style="371" customWidth="1"/>
    <col min="7171" max="7173" width="14" style="371" customWidth="1"/>
    <col min="7174" max="7424" width="9.140625" style="371"/>
    <col min="7425" max="7425" width="20.85546875" style="371" customWidth="1"/>
    <col min="7426" max="7426" width="46.85546875" style="371" customWidth="1"/>
    <col min="7427" max="7429" width="14" style="371" customWidth="1"/>
    <col min="7430" max="7680" width="9.140625" style="371"/>
    <col min="7681" max="7681" width="20.85546875" style="371" customWidth="1"/>
    <col min="7682" max="7682" width="46.85546875" style="371" customWidth="1"/>
    <col min="7683" max="7685" width="14" style="371" customWidth="1"/>
    <col min="7686" max="7936" width="9.140625" style="371"/>
    <col min="7937" max="7937" width="20.85546875" style="371" customWidth="1"/>
    <col min="7938" max="7938" width="46.85546875" style="371" customWidth="1"/>
    <col min="7939" max="7941" width="14" style="371" customWidth="1"/>
    <col min="7942" max="8192" width="9.140625" style="371"/>
    <col min="8193" max="8193" width="20.85546875" style="371" customWidth="1"/>
    <col min="8194" max="8194" width="46.85546875" style="371" customWidth="1"/>
    <col min="8195" max="8197" width="14" style="371" customWidth="1"/>
    <col min="8198" max="8448" width="9.140625" style="371"/>
    <col min="8449" max="8449" width="20.85546875" style="371" customWidth="1"/>
    <col min="8450" max="8450" width="46.85546875" style="371" customWidth="1"/>
    <col min="8451" max="8453" width="14" style="371" customWidth="1"/>
    <col min="8454" max="8704" width="9.140625" style="371"/>
    <col min="8705" max="8705" width="20.85546875" style="371" customWidth="1"/>
    <col min="8706" max="8706" width="46.85546875" style="371" customWidth="1"/>
    <col min="8707" max="8709" width="14" style="371" customWidth="1"/>
    <col min="8710" max="8960" width="9.140625" style="371"/>
    <col min="8961" max="8961" width="20.85546875" style="371" customWidth="1"/>
    <col min="8962" max="8962" width="46.85546875" style="371" customWidth="1"/>
    <col min="8963" max="8965" width="14" style="371" customWidth="1"/>
    <col min="8966" max="9216" width="9.140625" style="371"/>
    <col min="9217" max="9217" width="20.85546875" style="371" customWidth="1"/>
    <col min="9218" max="9218" width="46.85546875" style="371" customWidth="1"/>
    <col min="9219" max="9221" width="14" style="371" customWidth="1"/>
    <col min="9222" max="9472" width="9.140625" style="371"/>
    <col min="9473" max="9473" width="20.85546875" style="371" customWidth="1"/>
    <col min="9474" max="9474" width="46.85546875" style="371" customWidth="1"/>
    <col min="9475" max="9477" width="14" style="371" customWidth="1"/>
    <col min="9478" max="9728" width="9.140625" style="371"/>
    <col min="9729" max="9729" width="20.85546875" style="371" customWidth="1"/>
    <col min="9730" max="9730" width="46.85546875" style="371" customWidth="1"/>
    <col min="9731" max="9733" width="14" style="371" customWidth="1"/>
    <col min="9734" max="9984" width="9.140625" style="371"/>
    <col min="9985" max="9985" width="20.85546875" style="371" customWidth="1"/>
    <col min="9986" max="9986" width="46.85546875" style="371" customWidth="1"/>
    <col min="9987" max="9989" width="14" style="371" customWidth="1"/>
    <col min="9990" max="10240" width="9.140625" style="371"/>
    <col min="10241" max="10241" width="20.85546875" style="371" customWidth="1"/>
    <col min="10242" max="10242" width="46.85546875" style="371" customWidth="1"/>
    <col min="10243" max="10245" width="14" style="371" customWidth="1"/>
    <col min="10246" max="10496" width="9.140625" style="371"/>
    <col min="10497" max="10497" width="20.85546875" style="371" customWidth="1"/>
    <col min="10498" max="10498" width="46.85546875" style="371" customWidth="1"/>
    <col min="10499" max="10501" width="14" style="371" customWidth="1"/>
    <col min="10502" max="10752" width="9.140625" style="371"/>
    <col min="10753" max="10753" width="20.85546875" style="371" customWidth="1"/>
    <col min="10754" max="10754" width="46.85546875" style="371" customWidth="1"/>
    <col min="10755" max="10757" width="14" style="371" customWidth="1"/>
    <col min="10758" max="11008" width="9.140625" style="371"/>
    <col min="11009" max="11009" width="20.85546875" style="371" customWidth="1"/>
    <col min="11010" max="11010" width="46.85546875" style="371" customWidth="1"/>
    <col min="11011" max="11013" width="14" style="371" customWidth="1"/>
    <col min="11014" max="11264" width="9.140625" style="371"/>
    <col min="11265" max="11265" width="20.85546875" style="371" customWidth="1"/>
    <col min="11266" max="11266" width="46.85546875" style="371" customWidth="1"/>
    <col min="11267" max="11269" width="14" style="371" customWidth="1"/>
    <col min="11270" max="11520" width="9.140625" style="371"/>
    <col min="11521" max="11521" width="20.85546875" style="371" customWidth="1"/>
    <col min="11522" max="11522" width="46.85546875" style="371" customWidth="1"/>
    <col min="11523" max="11525" width="14" style="371" customWidth="1"/>
    <col min="11526" max="11776" width="9.140625" style="371"/>
    <col min="11777" max="11777" width="20.85546875" style="371" customWidth="1"/>
    <col min="11778" max="11778" width="46.85546875" style="371" customWidth="1"/>
    <col min="11779" max="11781" width="14" style="371" customWidth="1"/>
    <col min="11782" max="12032" width="9.140625" style="371"/>
    <col min="12033" max="12033" width="20.85546875" style="371" customWidth="1"/>
    <col min="12034" max="12034" width="46.85546875" style="371" customWidth="1"/>
    <col min="12035" max="12037" width="14" style="371" customWidth="1"/>
    <col min="12038" max="12288" width="9.140625" style="371"/>
    <col min="12289" max="12289" width="20.85546875" style="371" customWidth="1"/>
    <col min="12290" max="12290" width="46.85546875" style="371" customWidth="1"/>
    <col min="12291" max="12293" width="14" style="371" customWidth="1"/>
    <col min="12294" max="12544" width="9.140625" style="371"/>
    <col min="12545" max="12545" width="20.85546875" style="371" customWidth="1"/>
    <col min="12546" max="12546" width="46.85546875" style="371" customWidth="1"/>
    <col min="12547" max="12549" width="14" style="371" customWidth="1"/>
    <col min="12550" max="12800" width="9.140625" style="371"/>
    <col min="12801" max="12801" width="20.85546875" style="371" customWidth="1"/>
    <col min="12802" max="12802" width="46.85546875" style="371" customWidth="1"/>
    <col min="12803" max="12805" width="14" style="371" customWidth="1"/>
    <col min="12806" max="13056" width="9.140625" style="371"/>
    <col min="13057" max="13057" width="20.85546875" style="371" customWidth="1"/>
    <col min="13058" max="13058" width="46.85546875" style="371" customWidth="1"/>
    <col min="13059" max="13061" width="14" style="371" customWidth="1"/>
    <col min="13062" max="13312" width="9.140625" style="371"/>
    <col min="13313" max="13313" width="20.85546875" style="371" customWidth="1"/>
    <col min="13314" max="13314" width="46.85546875" style="371" customWidth="1"/>
    <col min="13315" max="13317" width="14" style="371" customWidth="1"/>
    <col min="13318" max="13568" width="9.140625" style="371"/>
    <col min="13569" max="13569" width="20.85546875" style="371" customWidth="1"/>
    <col min="13570" max="13570" width="46.85546875" style="371" customWidth="1"/>
    <col min="13571" max="13573" width="14" style="371" customWidth="1"/>
    <col min="13574" max="13824" width="9.140625" style="371"/>
    <col min="13825" max="13825" width="20.85546875" style="371" customWidth="1"/>
    <col min="13826" max="13826" width="46.85546875" style="371" customWidth="1"/>
    <col min="13827" max="13829" width="14" style="371" customWidth="1"/>
    <col min="13830" max="14080" width="9.140625" style="371"/>
    <col min="14081" max="14081" width="20.85546875" style="371" customWidth="1"/>
    <col min="14082" max="14082" width="46.85546875" style="371" customWidth="1"/>
    <col min="14083" max="14085" width="14" style="371" customWidth="1"/>
    <col min="14086" max="14336" width="9.140625" style="371"/>
    <col min="14337" max="14337" width="20.85546875" style="371" customWidth="1"/>
    <col min="14338" max="14338" width="46.85546875" style="371" customWidth="1"/>
    <col min="14339" max="14341" width="14" style="371" customWidth="1"/>
    <col min="14342" max="14592" width="9.140625" style="371"/>
    <col min="14593" max="14593" width="20.85546875" style="371" customWidth="1"/>
    <col min="14594" max="14594" width="46.85546875" style="371" customWidth="1"/>
    <col min="14595" max="14597" width="14" style="371" customWidth="1"/>
    <col min="14598" max="14848" width="9.140625" style="371"/>
    <col min="14849" max="14849" width="20.85546875" style="371" customWidth="1"/>
    <col min="14850" max="14850" width="46.85546875" style="371" customWidth="1"/>
    <col min="14851" max="14853" width="14" style="371" customWidth="1"/>
    <col min="14854" max="15104" width="9.140625" style="371"/>
    <col min="15105" max="15105" width="20.85546875" style="371" customWidth="1"/>
    <col min="15106" max="15106" width="46.85546875" style="371" customWidth="1"/>
    <col min="15107" max="15109" width="14" style="371" customWidth="1"/>
    <col min="15110" max="15360" width="9.140625" style="371"/>
    <col min="15361" max="15361" width="20.85546875" style="371" customWidth="1"/>
    <col min="15362" max="15362" width="46.85546875" style="371" customWidth="1"/>
    <col min="15363" max="15365" width="14" style="371" customWidth="1"/>
    <col min="15366" max="15616" width="9.140625" style="371"/>
    <col min="15617" max="15617" width="20.85546875" style="371" customWidth="1"/>
    <col min="15618" max="15618" width="46.85546875" style="371" customWidth="1"/>
    <col min="15619" max="15621" width="14" style="371" customWidth="1"/>
    <col min="15622" max="15872" width="9.140625" style="371"/>
    <col min="15873" max="15873" width="20.85546875" style="371" customWidth="1"/>
    <col min="15874" max="15874" width="46.85546875" style="371" customWidth="1"/>
    <col min="15875" max="15877" width="14" style="371" customWidth="1"/>
    <col min="15878" max="16128" width="9.140625" style="371"/>
    <col min="16129" max="16129" width="20.85546875" style="371" customWidth="1"/>
    <col min="16130" max="16130" width="46.85546875" style="371" customWidth="1"/>
    <col min="16131" max="16133" width="14" style="371" customWidth="1"/>
    <col min="16134" max="16384" width="9.140625" style="371"/>
  </cols>
  <sheetData>
    <row r="1" spans="1:5" ht="15.95" customHeight="1">
      <c r="B1" s="372"/>
      <c r="C1" s="373" t="s">
        <v>540</v>
      </c>
      <c r="D1" s="373"/>
      <c r="E1" s="373"/>
    </row>
    <row r="2" spans="1:5" ht="15.95" customHeight="1">
      <c r="B2" s="372" t="s">
        <v>160</v>
      </c>
      <c r="C2" s="373" t="s">
        <v>161</v>
      </c>
      <c r="D2" s="373"/>
      <c r="E2" s="373"/>
    </row>
    <row r="3" spans="1:5" ht="15.95" customHeight="1">
      <c r="C3" s="626" t="s">
        <v>492</v>
      </c>
      <c r="D3" s="626"/>
      <c r="E3" s="626"/>
    </row>
    <row r="4" spans="1:5" ht="15.95" customHeight="1">
      <c r="C4" s="374" t="s">
        <v>669</v>
      </c>
      <c r="D4" s="374"/>
      <c r="E4" s="374"/>
    </row>
    <row r="5" spans="1:5" ht="12.75" customHeight="1">
      <c r="C5" s="374"/>
      <c r="D5" s="374"/>
      <c r="E5" s="374"/>
    </row>
    <row r="6" spans="1:5" s="375" customFormat="1" ht="18.75" customHeight="1">
      <c r="A6" s="627" t="s">
        <v>162</v>
      </c>
      <c r="B6" s="627"/>
      <c r="C6" s="627"/>
      <c r="D6" s="627"/>
      <c r="E6" s="627"/>
    </row>
    <row r="7" spans="1:5" s="375" customFormat="1" ht="18.75" customHeight="1">
      <c r="A7" s="627" t="s">
        <v>491</v>
      </c>
      <c r="B7" s="627"/>
      <c r="C7" s="627"/>
      <c r="D7" s="627"/>
      <c r="E7" s="627"/>
    </row>
    <row r="8" spans="1:5" s="375" customFormat="1" ht="18.75" customHeight="1">
      <c r="A8" s="627" t="s">
        <v>564</v>
      </c>
      <c r="B8" s="627"/>
      <c r="C8" s="627"/>
      <c r="D8" s="627"/>
      <c r="E8" s="627"/>
    </row>
    <row r="10" spans="1:5" ht="15.75" thickBot="1">
      <c r="E10" s="378" t="s">
        <v>142</v>
      </c>
    </row>
    <row r="11" spans="1:5" ht="57" thickBot="1">
      <c r="A11" s="379" t="s">
        <v>163</v>
      </c>
      <c r="B11" s="380" t="s">
        <v>164</v>
      </c>
      <c r="C11" s="381" t="s">
        <v>145</v>
      </c>
      <c r="D11" s="382" t="s">
        <v>552</v>
      </c>
      <c r="E11" s="383" t="s">
        <v>558</v>
      </c>
    </row>
    <row r="12" spans="1:5" ht="20.100000000000001" customHeight="1">
      <c r="A12" s="384" t="s">
        <v>165</v>
      </c>
      <c r="B12" s="385" t="s">
        <v>166</v>
      </c>
      <c r="C12" s="386">
        <f>C13+C30+C19+C25</f>
        <v>0</v>
      </c>
      <c r="D12" s="386">
        <f>D13+D30+D19+D25</f>
        <v>0</v>
      </c>
      <c r="E12" s="387">
        <f>E13+E30+E19+E25</f>
        <v>0</v>
      </c>
    </row>
    <row r="13" spans="1:5" ht="31.5" customHeight="1">
      <c r="A13" s="388" t="s">
        <v>167</v>
      </c>
      <c r="B13" s="389" t="s">
        <v>168</v>
      </c>
      <c r="C13" s="390">
        <f>ABS(C14)-ABS(C19)-ABS(C25)</f>
        <v>0</v>
      </c>
      <c r="D13" s="390">
        <f>ABS(D14)-ABS(D19)-ABS(D25)</f>
        <v>0</v>
      </c>
      <c r="E13" s="391">
        <f>ABS(E14)-ABS(E19)-ABS(E25)</f>
        <v>0</v>
      </c>
    </row>
    <row r="14" spans="1:5" ht="31.5" customHeight="1">
      <c r="A14" s="388" t="s">
        <v>169</v>
      </c>
      <c r="B14" s="389" t="s">
        <v>170</v>
      </c>
      <c r="C14" s="390">
        <f>C16-ABS(C18)</f>
        <v>0</v>
      </c>
      <c r="D14" s="390">
        <f>D16-ABS(D18)</f>
        <v>0</v>
      </c>
      <c r="E14" s="391">
        <f>E16-ABS(E18)</f>
        <v>0</v>
      </c>
    </row>
    <row r="15" spans="1:5" ht="33.75" customHeight="1">
      <c r="A15" s="392" t="s">
        <v>171</v>
      </c>
      <c r="B15" s="393" t="s">
        <v>172</v>
      </c>
      <c r="C15" s="394">
        <f>C16</f>
        <v>0</v>
      </c>
      <c r="D15" s="394">
        <f>D16</f>
        <v>0</v>
      </c>
      <c r="E15" s="395">
        <f>E16</f>
        <v>0</v>
      </c>
    </row>
    <row r="16" spans="1:5" ht="48" customHeight="1">
      <c r="A16" s="392" t="s">
        <v>173</v>
      </c>
      <c r="B16" s="393" t="s">
        <v>174</v>
      </c>
      <c r="C16" s="394"/>
      <c r="D16" s="396"/>
      <c r="E16" s="397"/>
    </row>
    <row r="17" spans="1:5" ht="35.25" customHeight="1">
      <c r="A17" s="392" t="s">
        <v>175</v>
      </c>
      <c r="B17" s="393" t="s">
        <v>176</v>
      </c>
      <c r="C17" s="394">
        <f>C18</f>
        <v>0</v>
      </c>
      <c r="D17" s="394">
        <f>D18</f>
        <v>0</v>
      </c>
      <c r="E17" s="395">
        <f>E18</f>
        <v>0</v>
      </c>
    </row>
    <row r="18" spans="1:5" ht="46.5" customHeight="1">
      <c r="A18" s="392" t="s">
        <v>177</v>
      </c>
      <c r="B18" s="393" t="s">
        <v>178</v>
      </c>
      <c r="C18" s="394"/>
      <c r="D18" s="396"/>
      <c r="E18" s="397"/>
    </row>
    <row r="19" spans="1:5" ht="33.75" customHeight="1">
      <c r="A19" s="388" t="s">
        <v>179</v>
      </c>
      <c r="B19" s="389" t="s">
        <v>180</v>
      </c>
      <c r="C19" s="390">
        <f>C22-ABS(C24)</f>
        <v>0</v>
      </c>
      <c r="D19" s="398"/>
      <c r="E19" s="399"/>
    </row>
    <row r="20" spans="1:5" ht="45" customHeight="1">
      <c r="A20" s="400" t="s">
        <v>181</v>
      </c>
      <c r="B20" s="401" t="s">
        <v>182</v>
      </c>
      <c r="C20" s="402">
        <f>C21-ABS(C23)</f>
        <v>0</v>
      </c>
      <c r="D20" s="402">
        <f>D21-ABS(D23)</f>
        <v>0</v>
      </c>
      <c r="E20" s="403">
        <f>E21-ABS(E23)</f>
        <v>0</v>
      </c>
    </row>
    <row r="21" spans="1:5" ht="45" customHeight="1">
      <c r="A21" s="400" t="s">
        <v>183</v>
      </c>
      <c r="B21" s="393" t="s">
        <v>184</v>
      </c>
      <c r="C21" s="394">
        <f>C22</f>
        <v>0</v>
      </c>
      <c r="D21" s="394">
        <f>D22</f>
        <v>0</v>
      </c>
      <c r="E21" s="395">
        <f>E22</f>
        <v>0</v>
      </c>
    </row>
    <row r="22" spans="1:5" ht="50.25" customHeight="1">
      <c r="A22" s="400" t="s">
        <v>185</v>
      </c>
      <c r="B22" s="393" t="s">
        <v>186</v>
      </c>
      <c r="C22" s="394"/>
      <c r="D22" s="396"/>
      <c r="E22" s="397"/>
    </row>
    <row r="23" spans="1:5" ht="49.5" customHeight="1">
      <c r="A23" s="400" t="s">
        <v>187</v>
      </c>
      <c r="B23" s="393" t="s">
        <v>188</v>
      </c>
      <c r="C23" s="394">
        <f>C24</f>
        <v>0</v>
      </c>
      <c r="D23" s="394">
        <f>D24</f>
        <v>0</v>
      </c>
      <c r="E23" s="395">
        <f>E24</f>
        <v>0</v>
      </c>
    </row>
    <row r="24" spans="1:5" ht="48.75" customHeight="1">
      <c r="A24" s="400" t="s">
        <v>189</v>
      </c>
      <c r="B24" s="393" t="s">
        <v>190</v>
      </c>
      <c r="C24" s="394"/>
      <c r="D24" s="396"/>
      <c r="E24" s="397"/>
    </row>
    <row r="25" spans="1:5" ht="30.75" customHeight="1">
      <c r="A25" s="388" t="s">
        <v>191</v>
      </c>
      <c r="B25" s="389" t="s">
        <v>192</v>
      </c>
      <c r="C25" s="390">
        <f>ABS(C27)-ABS(C29)</f>
        <v>0</v>
      </c>
      <c r="D25" s="390">
        <f>ABS(D27)-D29</f>
        <v>0</v>
      </c>
      <c r="E25" s="391">
        <f>ABS(E27)-E29</f>
        <v>0</v>
      </c>
    </row>
    <row r="26" spans="1:5" ht="31.5" customHeight="1">
      <c r="A26" s="400" t="s">
        <v>193</v>
      </c>
      <c r="B26" s="401" t="s">
        <v>194</v>
      </c>
      <c r="C26" s="394">
        <f>C27</f>
        <v>0</v>
      </c>
      <c r="D26" s="394">
        <f>D27</f>
        <v>0</v>
      </c>
      <c r="E26" s="395">
        <f>E27</f>
        <v>0</v>
      </c>
    </row>
    <row r="27" spans="1:5" ht="94.5" customHeight="1">
      <c r="A27" s="400" t="s">
        <v>195</v>
      </c>
      <c r="B27" s="393" t="s">
        <v>196</v>
      </c>
      <c r="C27" s="394"/>
      <c r="D27" s="396"/>
      <c r="E27" s="397"/>
    </row>
    <row r="28" spans="1:5" ht="35.25" customHeight="1">
      <c r="A28" s="400" t="s">
        <v>197</v>
      </c>
      <c r="B28" s="393" t="s">
        <v>198</v>
      </c>
      <c r="C28" s="394">
        <f>C29</f>
        <v>0</v>
      </c>
      <c r="D28" s="394">
        <f>D29</f>
        <v>0</v>
      </c>
      <c r="E28" s="395">
        <f>E29</f>
        <v>0</v>
      </c>
    </row>
    <row r="29" spans="1:5" ht="51" customHeight="1">
      <c r="A29" s="400" t="s">
        <v>199</v>
      </c>
      <c r="B29" s="393" t="s">
        <v>200</v>
      </c>
      <c r="C29" s="394"/>
      <c r="D29" s="396"/>
      <c r="E29" s="397"/>
    </row>
    <row r="30" spans="1:5" ht="27" customHeight="1">
      <c r="A30" s="388" t="s">
        <v>167</v>
      </c>
      <c r="B30" s="389" t="s">
        <v>201</v>
      </c>
      <c r="C30" s="390">
        <f>C35-ABS(C31)</f>
        <v>0</v>
      </c>
      <c r="D30" s="390">
        <f>D35-ABS(D31)</f>
        <v>0</v>
      </c>
      <c r="E30" s="391">
        <f>E35-ABS(E31)</f>
        <v>0</v>
      </c>
    </row>
    <row r="31" spans="1:5" ht="36.75" customHeight="1">
      <c r="A31" s="400" t="s">
        <v>202</v>
      </c>
      <c r="B31" s="401" t="s">
        <v>203</v>
      </c>
      <c r="C31" s="394">
        <f>C32</f>
        <v>3831401</v>
      </c>
      <c r="D31" s="394">
        <v>3678041</v>
      </c>
      <c r="E31" s="395">
        <v>4104675</v>
      </c>
    </row>
    <row r="32" spans="1:5" ht="27" customHeight="1">
      <c r="A32" s="400" t="s">
        <v>204</v>
      </c>
      <c r="B32" s="401" t="s">
        <v>205</v>
      </c>
      <c r="C32" s="394">
        <v>3831401</v>
      </c>
      <c r="D32" s="394">
        <v>3678041</v>
      </c>
      <c r="E32" s="395">
        <v>4104675</v>
      </c>
    </row>
    <row r="33" spans="1:5" ht="33" customHeight="1">
      <c r="A33" s="400" t="s">
        <v>206</v>
      </c>
      <c r="B33" s="401" t="s">
        <v>207</v>
      </c>
      <c r="C33" s="394">
        <v>3831401</v>
      </c>
      <c r="D33" s="394">
        <v>3678041</v>
      </c>
      <c r="E33" s="395">
        <v>4104675</v>
      </c>
    </row>
    <row r="34" spans="1:5" ht="35.25" customHeight="1">
      <c r="A34" s="400" t="s">
        <v>208</v>
      </c>
      <c r="B34" s="393" t="s">
        <v>209</v>
      </c>
      <c r="C34" s="394">
        <v>3831401</v>
      </c>
      <c r="D34" s="394">
        <v>3678041</v>
      </c>
      <c r="E34" s="394">
        <v>4104675</v>
      </c>
    </row>
    <row r="35" spans="1:5" ht="27" customHeight="1">
      <c r="A35" s="400" t="s">
        <v>210</v>
      </c>
      <c r="B35" s="401" t="s">
        <v>211</v>
      </c>
      <c r="C35" s="394">
        <f t="shared" ref="C35" si="0">C36</f>
        <v>3831401</v>
      </c>
      <c r="D35" s="394">
        <v>3678041</v>
      </c>
      <c r="E35" s="395">
        <v>4104675</v>
      </c>
    </row>
    <row r="36" spans="1:5" ht="27" customHeight="1">
      <c r="A36" s="392" t="s">
        <v>212</v>
      </c>
      <c r="B36" s="393" t="s">
        <v>213</v>
      </c>
      <c r="C36" s="394">
        <v>3831401</v>
      </c>
      <c r="D36" s="394">
        <v>3678041</v>
      </c>
      <c r="E36" s="395">
        <v>4104675</v>
      </c>
    </row>
    <row r="37" spans="1:5" ht="34.5" customHeight="1">
      <c r="A37" s="400" t="s">
        <v>214</v>
      </c>
      <c r="B37" s="401" t="s">
        <v>215</v>
      </c>
      <c r="C37" s="394">
        <v>3831401</v>
      </c>
      <c r="D37" s="394">
        <v>3678041</v>
      </c>
      <c r="E37" s="395">
        <v>4104675</v>
      </c>
    </row>
    <row r="38" spans="1:5" ht="31.5" customHeight="1" thickBot="1">
      <c r="A38" s="404" t="s">
        <v>216</v>
      </c>
      <c r="B38" s="405" t="s">
        <v>217</v>
      </c>
      <c r="C38" s="406">
        <v>3831401</v>
      </c>
      <c r="D38" s="406">
        <v>3678041</v>
      </c>
      <c r="E38" s="407">
        <v>4104675</v>
      </c>
    </row>
  </sheetData>
  <mergeCells count="4">
    <mergeCell ref="C3:E3"/>
    <mergeCell ref="A6:E6"/>
    <mergeCell ref="A7:E7"/>
    <mergeCell ref="A8:E8"/>
  </mergeCells>
  <pageMargins left="0.19685039370078741" right="0.19685039370078741" top="0.23622047244094491" bottom="0.19685039370078741" header="0.15748031496062992" footer="0.19685039370078741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19"/>
  <sheetViews>
    <sheetView showGridLines="0" zoomScale="80" zoomScaleNormal="80" workbookViewId="0">
      <selection activeCell="X13" sqref="X13"/>
    </sheetView>
  </sheetViews>
  <sheetFormatPr defaultColWidth="9.140625" defaultRowHeight="12.75"/>
  <cols>
    <col min="1" max="1" width="0.5703125" style="1" customWidth="1"/>
    <col min="2" max="12" width="0" style="1" hidden="1" customWidth="1"/>
    <col min="13" max="13" width="53.5703125" style="1" customWidth="1"/>
    <col min="14" max="14" width="7.140625" style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85546875" style="1" customWidth="1"/>
    <col min="19" max="19" width="2.5703125" style="1" customWidth="1"/>
    <col min="20" max="20" width="4" style="1" customWidth="1"/>
    <col min="21" max="21" width="8.28515625" style="1" customWidth="1"/>
    <col min="22" max="22" width="7.7109375" style="1" customWidth="1"/>
    <col min="23" max="23" width="0" style="1" hidden="1" customWidth="1"/>
    <col min="24" max="24" width="15.140625" style="1" customWidth="1"/>
    <col min="25" max="25" width="14.7109375" style="1" customWidth="1"/>
    <col min="26" max="26" width="15.85546875" style="1" customWidth="1"/>
    <col min="27" max="27" width="2" style="1" customWidth="1"/>
    <col min="28" max="28" width="1.140625" style="1" customWidth="1"/>
    <col min="29" max="256" width="9.140625" style="1" customWidth="1"/>
    <col min="257" max="16384" width="9.140625" style="1"/>
  </cols>
  <sheetData>
    <row r="1" spans="1:28" ht="12.75" customHeight="1">
      <c r="A1" s="85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3"/>
      <c r="Z1" s="2"/>
      <c r="AA1" s="3"/>
      <c r="AB1" s="2"/>
    </row>
    <row r="2" spans="1:28" ht="12.75" customHeight="1">
      <c r="A2" s="85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6" t="s">
        <v>545</v>
      </c>
      <c r="W2" s="84"/>
      <c r="X2" s="2"/>
      <c r="Y2" s="83"/>
      <c r="Z2" s="2"/>
      <c r="AA2" s="3"/>
      <c r="AB2" s="2"/>
    </row>
    <row r="3" spans="1:28" ht="12.75" customHeight="1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6" t="s">
        <v>144</v>
      </c>
      <c r="W3" s="84"/>
      <c r="X3" s="2"/>
      <c r="Y3" s="83"/>
      <c r="Z3" s="2"/>
      <c r="AA3" s="3"/>
      <c r="AB3" s="2"/>
    </row>
    <row r="4" spans="1:28" ht="12.75" customHeight="1">
      <c r="A4" s="85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6" t="s">
        <v>143</v>
      </c>
      <c r="W4" s="84"/>
      <c r="X4" s="2"/>
      <c r="Y4" s="83"/>
      <c r="Z4" s="3"/>
      <c r="AA4" s="3"/>
      <c r="AB4" s="2"/>
    </row>
    <row r="5" spans="1:28" ht="12.75" customHeigh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4"/>
      <c r="O5" s="4"/>
      <c r="P5" s="2"/>
      <c r="Q5" s="87"/>
      <c r="R5" s="89"/>
      <c r="S5" s="87"/>
      <c r="T5" s="87"/>
      <c r="U5" s="87"/>
      <c r="V5" s="86" t="s">
        <v>493</v>
      </c>
      <c r="W5" s="88"/>
      <c r="X5" s="2"/>
      <c r="Y5" s="87"/>
      <c r="Z5" s="81"/>
      <c r="AA5" s="3"/>
      <c r="AB5" s="2"/>
    </row>
    <row r="6" spans="1:28" ht="12.75" customHeight="1">
      <c r="A6" s="85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6" t="s">
        <v>665</v>
      </c>
      <c r="W6" s="84"/>
      <c r="X6" s="2"/>
      <c r="Y6" s="83"/>
      <c r="Z6" s="2"/>
      <c r="AA6" s="3"/>
      <c r="AB6" s="2"/>
    </row>
    <row r="7" spans="1:28" ht="12.75" customHeight="1">
      <c r="A7" s="85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3"/>
      <c r="Z7" s="3"/>
      <c r="AA7" s="3"/>
      <c r="AB7" s="2"/>
    </row>
    <row r="8" spans="1:28" ht="12.75" customHeight="1">
      <c r="A8" s="78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3"/>
      <c r="AB8" s="2"/>
    </row>
    <row r="9" spans="1:28" ht="12.75" customHeight="1">
      <c r="A9" s="82" t="s">
        <v>580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4"/>
      <c r="N9" s="535"/>
      <c r="O9" s="535"/>
      <c r="P9" s="535"/>
      <c r="Q9" s="535"/>
      <c r="R9" s="535"/>
      <c r="S9" s="535"/>
      <c r="T9" s="535"/>
      <c r="U9" s="535"/>
      <c r="V9" s="535"/>
      <c r="W9" s="535"/>
      <c r="X9" s="535"/>
      <c r="Y9" s="535"/>
      <c r="Z9" s="536"/>
      <c r="AA9" s="3"/>
      <c r="AB9" s="2"/>
    </row>
    <row r="10" spans="1:28" ht="12.75" customHeight="1">
      <c r="A10" s="82" t="s">
        <v>581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4"/>
      <c r="N10" s="536"/>
      <c r="O10" s="536"/>
      <c r="P10" s="536"/>
      <c r="Q10" s="536"/>
      <c r="R10" s="536"/>
      <c r="S10" s="536"/>
      <c r="T10" s="536"/>
      <c r="U10" s="536"/>
      <c r="V10" s="536"/>
      <c r="W10" s="536"/>
      <c r="X10" s="536"/>
      <c r="Y10" s="536"/>
      <c r="Z10" s="536"/>
      <c r="AA10" s="3"/>
      <c r="AB10" s="2"/>
    </row>
    <row r="11" spans="1:28" ht="12.75" customHeight="1">
      <c r="A11" s="80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4"/>
      <c r="N11" s="79"/>
      <c r="O11" s="79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3"/>
      <c r="AB11" s="2"/>
    </row>
    <row r="12" spans="1:28" ht="12.75" customHeight="1" thickBot="1">
      <c r="A12" s="78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5"/>
      <c r="Z12" s="7" t="s">
        <v>142</v>
      </c>
      <c r="AA12" s="3"/>
      <c r="AB12" s="2"/>
    </row>
    <row r="13" spans="1:28" ht="43.5" customHeight="1" thickBot="1">
      <c r="A13" s="6"/>
      <c r="B13" s="130"/>
      <c r="C13" s="74"/>
      <c r="D13" s="74"/>
      <c r="E13" s="74"/>
      <c r="F13" s="74"/>
      <c r="G13" s="74"/>
      <c r="H13" s="74"/>
      <c r="I13" s="74"/>
      <c r="J13" s="74"/>
      <c r="K13" s="74"/>
      <c r="L13" s="73"/>
      <c r="M13" s="68" t="s">
        <v>141</v>
      </c>
      <c r="N13" s="70" t="s">
        <v>140</v>
      </c>
      <c r="O13" s="69" t="s">
        <v>139</v>
      </c>
      <c r="P13" s="69" t="s">
        <v>138</v>
      </c>
      <c r="Q13" s="72" t="s">
        <v>137</v>
      </c>
      <c r="R13" s="628" t="s">
        <v>136</v>
      </c>
      <c r="S13" s="628"/>
      <c r="T13" s="628"/>
      <c r="U13" s="628"/>
      <c r="V13" s="70" t="s">
        <v>135</v>
      </c>
      <c r="W13" s="69" t="s">
        <v>134</v>
      </c>
      <c r="X13" s="69" t="s">
        <v>145</v>
      </c>
      <c r="Y13" s="507" t="s">
        <v>552</v>
      </c>
      <c r="Z13" s="67" t="s">
        <v>558</v>
      </c>
      <c r="AA13" s="66"/>
      <c r="AB13" s="3"/>
    </row>
    <row r="14" spans="1:28" ht="12" customHeight="1">
      <c r="A14" s="58"/>
      <c r="B14" s="131"/>
      <c r="C14" s="65"/>
      <c r="D14" s="64"/>
      <c r="E14" s="63"/>
      <c r="F14" s="63"/>
      <c r="G14" s="63"/>
      <c r="H14" s="63"/>
      <c r="I14" s="63"/>
      <c r="J14" s="63"/>
      <c r="K14" s="63"/>
      <c r="L14" s="62"/>
      <c r="M14" s="59">
        <v>1</v>
      </c>
      <c r="N14" s="59">
        <v>2</v>
      </c>
      <c r="O14" s="59">
        <v>3</v>
      </c>
      <c r="P14" s="59">
        <v>4</v>
      </c>
      <c r="Q14" s="61">
        <v>5</v>
      </c>
      <c r="R14" s="629">
        <v>5</v>
      </c>
      <c r="S14" s="629"/>
      <c r="T14" s="629"/>
      <c r="U14" s="629"/>
      <c r="V14" s="60">
        <v>6</v>
      </c>
      <c r="W14" s="59">
        <v>7</v>
      </c>
      <c r="X14" s="59">
        <v>7</v>
      </c>
      <c r="Y14" s="59">
        <v>8</v>
      </c>
      <c r="Z14" s="59">
        <v>9</v>
      </c>
      <c r="AA14" s="58"/>
      <c r="AB14" s="3"/>
    </row>
    <row r="15" spans="1:28" ht="51.75" customHeight="1">
      <c r="A15" s="22"/>
      <c r="B15" s="21"/>
      <c r="C15" s="630" t="s">
        <v>133</v>
      </c>
      <c r="D15" s="631"/>
      <c r="E15" s="631"/>
      <c r="F15" s="631"/>
      <c r="G15" s="631"/>
      <c r="H15" s="631"/>
      <c r="I15" s="631"/>
      <c r="J15" s="631"/>
      <c r="K15" s="631"/>
      <c r="L15" s="631"/>
      <c r="M15" s="632"/>
      <c r="N15" s="57">
        <v>47</v>
      </c>
      <c r="O15" s="56" t="s">
        <v>1</v>
      </c>
      <c r="P15" s="55" t="s">
        <v>1</v>
      </c>
      <c r="Q15" s="13" t="s">
        <v>1</v>
      </c>
      <c r="R15" s="53" t="s">
        <v>1</v>
      </c>
      <c r="S15" s="54" t="s">
        <v>1</v>
      </c>
      <c r="T15" s="53" t="s">
        <v>1</v>
      </c>
      <c r="U15" s="52" t="s">
        <v>1</v>
      </c>
      <c r="V15" s="51" t="s">
        <v>1</v>
      </c>
      <c r="W15" s="8"/>
      <c r="X15" s="142"/>
      <c r="Y15" s="142"/>
      <c r="Z15" s="143"/>
      <c r="AA15" s="7"/>
      <c r="AB15" s="3"/>
    </row>
    <row r="16" spans="1:28" ht="23.25" customHeight="1">
      <c r="A16" s="22"/>
      <c r="B16" s="21"/>
      <c r="C16" s="132"/>
      <c r="D16" s="633" t="s">
        <v>132</v>
      </c>
      <c r="E16" s="634"/>
      <c r="F16" s="634"/>
      <c r="G16" s="634"/>
      <c r="H16" s="634"/>
      <c r="I16" s="634"/>
      <c r="J16" s="634"/>
      <c r="K16" s="634"/>
      <c r="L16" s="634"/>
      <c r="M16" s="635"/>
      <c r="N16" s="50">
        <v>47</v>
      </c>
      <c r="O16" s="49">
        <v>1</v>
      </c>
      <c r="P16" s="48" t="s">
        <v>1</v>
      </c>
      <c r="Q16" s="13" t="s">
        <v>1</v>
      </c>
      <c r="R16" s="46" t="s">
        <v>1</v>
      </c>
      <c r="S16" s="47" t="s">
        <v>1</v>
      </c>
      <c r="T16" s="46" t="s">
        <v>1</v>
      </c>
      <c r="U16" s="45" t="s">
        <v>1</v>
      </c>
      <c r="V16" s="44" t="s">
        <v>1</v>
      </c>
      <c r="W16" s="8"/>
      <c r="X16" s="144">
        <f>X17+X22+X36+X39+X32</f>
        <v>2050000.18</v>
      </c>
      <c r="Y16" s="144">
        <f>Y17+Y22+Y36</f>
        <v>1515297.35</v>
      </c>
      <c r="Z16" s="145">
        <f>Z17+Z22+Z36</f>
        <v>1406262.53</v>
      </c>
      <c r="AA16" s="7"/>
      <c r="AB16" s="3"/>
    </row>
    <row r="17" spans="1:28" ht="54" customHeight="1">
      <c r="A17" s="22"/>
      <c r="B17" s="21"/>
      <c r="C17" s="133"/>
      <c r="D17" s="31"/>
      <c r="E17" s="638" t="s">
        <v>131</v>
      </c>
      <c r="F17" s="639"/>
      <c r="G17" s="639"/>
      <c r="H17" s="639"/>
      <c r="I17" s="639"/>
      <c r="J17" s="639"/>
      <c r="K17" s="639"/>
      <c r="L17" s="639"/>
      <c r="M17" s="640"/>
      <c r="N17" s="95">
        <v>47</v>
      </c>
      <c r="O17" s="96">
        <v>1</v>
      </c>
      <c r="P17" s="97">
        <v>2</v>
      </c>
      <c r="Q17" s="98" t="s">
        <v>1</v>
      </c>
      <c r="R17" s="99" t="s">
        <v>1</v>
      </c>
      <c r="S17" s="100" t="s">
        <v>1</v>
      </c>
      <c r="T17" s="99" t="s">
        <v>1</v>
      </c>
      <c r="U17" s="101" t="s">
        <v>1</v>
      </c>
      <c r="V17" s="102" t="s">
        <v>1</v>
      </c>
      <c r="W17" s="103"/>
      <c r="X17" s="146">
        <f>X18</f>
        <v>500000</v>
      </c>
      <c r="Y17" s="146">
        <f t="shared" ref="Y17:Z20" si="0">Y18</f>
        <v>450000</v>
      </c>
      <c r="Z17" s="147">
        <f t="shared" si="0"/>
        <v>450000</v>
      </c>
      <c r="AA17" s="7"/>
      <c r="AB17" s="3"/>
    </row>
    <row r="18" spans="1:28" ht="67.5" customHeight="1">
      <c r="A18" s="22"/>
      <c r="B18" s="21"/>
      <c r="C18" s="133"/>
      <c r="D18" s="20"/>
      <c r="E18" s="30"/>
      <c r="F18" s="641" t="s">
        <v>573</v>
      </c>
      <c r="G18" s="641"/>
      <c r="H18" s="641"/>
      <c r="I18" s="642"/>
      <c r="J18" s="642"/>
      <c r="K18" s="642"/>
      <c r="L18" s="642"/>
      <c r="M18" s="643"/>
      <c r="N18" s="29">
        <v>47</v>
      </c>
      <c r="O18" s="28">
        <v>1</v>
      </c>
      <c r="P18" s="27">
        <v>2</v>
      </c>
      <c r="Q18" s="13" t="s">
        <v>106</v>
      </c>
      <c r="R18" s="25">
        <v>86</v>
      </c>
      <c r="S18" s="26" t="s">
        <v>5</v>
      </c>
      <c r="T18" s="25" t="s">
        <v>4</v>
      </c>
      <c r="U18" s="24" t="s">
        <v>3</v>
      </c>
      <c r="V18" s="23" t="s">
        <v>1</v>
      </c>
      <c r="W18" s="8"/>
      <c r="X18" s="148">
        <f>X20</f>
        <v>500000</v>
      </c>
      <c r="Y18" s="148">
        <f>Y20</f>
        <v>450000</v>
      </c>
      <c r="Z18" s="149">
        <f>Z20</f>
        <v>450000</v>
      </c>
      <c r="AA18" s="7"/>
      <c r="AB18" s="3"/>
    </row>
    <row r="19" spans="1:28" ht="67.5" customHeight="1">
      <c r="A19" s="22"/>
      <c r="B19" s="21"/>
      <c r="C19" s="133"/>
      <c r="D19" s="20"/>
      <c r="E19" s="30"/>
      <c r="F19" s="17"/>
      <c r="G19" s="17"/>
      <c r="H19" s="17"/>
      <c r="I19" s="511"/>
      <c r="J19" s="511"/>
      <c r="K19" s="511"/>
      <c r="L19" s="511"/>
      <c r="M19" s="512" t="s">
        <v>126</v>
      </c>
      <c r="N19" s="29">
        <v>47</v>
      </c>
      <c r="O19" s="28">
        <v>1</v>
      </c>
      <c r="P19" s="27">
        <v>2</v>
      </c>
      <c r="Q19" s="13"/>
      <c r="R19" s="25">
        <v>86</v>
      </c>
      <c r="S19" s="26">
        <v>0</v>
      </c>
      <c r="T19" s="25">
        <v>1</v>
      </c>
      <c r="U19" s="24">
        <v>0</v>
      </c>
      <c r="V19" s="23"/>
      <c r="W19" s="8"/>
      <c r="X19" s="148">
        <v>500000</v>
      </c>
      <c r="Y19" s="148">
        <v>450000</v>
      </c>
      <c r="Z19" s="149">
        <v>450000</v>
      </c>
      <c r="AA19" s="7"/>
      <c r="AB19" s="3"/>
    </row>
    <row r="20" spans="1:28" ht="35.25" customHeight="1">
      <c r="A20" s="22"/>
      <c r="B20" s="21"/>
      <c r="C20" s="133"/>
      <c r="D20" s="20"/>
      <c r="E20" s="19"/>
      <c r="F20" s="17"/>
      <c r="G20" s="17"/>
      <c r="H20" s="17"/>
      <c r="I20" s="641" t="s">
        <v>586</v>
      </c>
      <c r="J20" s="642"/>
      <c r="K20" s="642"/>
      <c r="L20" s="642"/>
      <c r="M20" s="643"/>
      <c r="N20" s="29">
        <v>47</v>
      </c>
      <c r="O20" s="28">
        <v>1</v>
      </c>
      <c r="P20" s="27">
        <v>2</v>
      </c>
      <c r="Q20" s="13" t="s">
        <v>129</v>
      </c>
      <c r="R20" s="25">
        <v>86</v>
      </c>
      <c r="S20" s="26" t="s">
        <v>5</v>
      </c>
      <c r="T20" s="25">
        <v>1</v>
      </c>
      <c r="U20" s="24">
        <v>0</v>
      </c>
      <c r="V20" s="23" t="s">
        <v>1</v>
      </c>
      <c r="W20" s="8"/>
      <c r="X20" s="148">
        <f>X21</f>
        <v>500000</v>
      </c>
      <c r="Y20" s="148">
        <f t="shared" si="0"/>
        <v>450000</v>
      </c>
      <c r="Z20" s="149">
        <f t="shared" si="0"/>
        <v>450000</v>
      </c>
      <c r="AA20" s="7"/>
      <c r="AB20" s="3"/>
    </row>
    <row r="21" spans="1:28" ht="37.5" customHeight="1">
      <c r="A21" s="22"/>
      <c r="B21" s="21"/>
      <c r="C21" s="133"/>
      <c r="D21" s="20"/>
      <c r="E21" s="38"/>
      <c r="F21" s="37"/>
      <c r="G21" s="37"/>
      <c r="H21" s="37"/>
      <c r="I21" s="36"/>
      <c r="J21" s="646" t="s">
        <v>115</v>
      </c>
      <c r="K21" s="646"/>
      <c r="L21" s="646"/>
      <c r="M21" s="647"/>
      <c r="N21" s="16">
        <v>47</v>
      </c>
      <c r="O21" s="15">
        <v>1</v>
      </c>
      <c r="P21" s="14">
        <v>2</v>
      </c>
      <c r="Q21" s="13" t="s">
        <v>129</v>
      </c>
      <c r="R21" s="11">
        <v>86</v>
      </c>
      <c r="S21" s="12" t="s">
        <v>5</v>
      </c>
      <c r="T21" s="11">
        <v>1</v>
      </c>
      <c r="U21" s="10" t="s">
        <v>128</v>
      </c>
      <c r="V21" s="9" t="s">
        <v>114</v>
      </c>
      <c r="W21" s="8"/>
      <c r="X21" s="150">
        <v>500000</v>
      </c>
      <c r="Y21" s="150">
        <v>450000</v>
      </c>
      <c r="Z21" s="151">
        <v>450000</v>
      </c>
      <c r="AA21" s="7"/>
      <c r="AB21" s="3"/>
    </row>
    <row r="22" spans="1:28" ht="66" customHeight="1">
      <c r="A22" s="22"/>
      <c r="B22" s="21"/>
      <c r="C22" s="133"/>
      <c r="D22" s="20"/>
      <c r="E22" s="638" t="s">
        <v>127</v>
      </c>
      <c r="F22" s="639"/>
      <c r="G22" s="639"/>
      <c r="H22" s="639"/>
      <c r="I22" s="639"/>
      <c r="J22" s="648"/>
      <c r="K22" s="648"/>
      <c r="L22" s="648"/>
      <c r="M22" s="649"/>
      <c r="N22" s="104">
        <v>47</v>
      </c>
      <c r="O22" s="105">
        <v>1</v>
      </c>
      <c r="P22" s="106">
        <v>4</v>
      </c>
      <c r="Q22" s="98" t="s">
        <v>1</v>
      </c>
      <c r="R22" s="134" t="s">
        <v>1</v>
      </c>
      <c r="S22" s="135" t="s">
        <v>1</v>
      </c>
      <c r="T22" s="134" t="s">
        <v>1</v>
      </c>
      <c r="U22" s="136" t="s">
        <v>1</v>
      </c>
      <c r="V22" s="107" t="s">
        <v>1</v>
      </c>
      <c r="W22" s="103"/>
      <c r="X22" s="146">
        <f>X23</f>
        <v>1539310.9</v>
      </c>
      <c r="Y22" s="146">
        <f>Y23</f>
        <v>1065297.3500000001</v>
      </c>
      <c r="Z22" s="147">
        <f t="shared" ref="Y22:Z24" si="1">Z23</f>
        <v>956262.53</v>
      </c>
      <c r="AA22" s="7"/>
      <c r="AB22" s="3"/>
    </row>
    <row r="23" spans="1:28" ht="64.5" customHeight="1">
      <c r="A23" s="22"/>
      <c r="B23" s="21"/>
      <c r="C23" s="133"/>
      <c r="D23" s="20"/>
      <c r="E23" s="30"/>
      <c r="F23" s="641" t="s">
        <v>573</v>
      </c>
      <c r="G23" s="641"/>
      <c r="H23" s="642"/>
      <c r="I23" s="642"/>
      <c r="J23" s="642"/>
      <c r="K23" s="642"/>
      <c r="L23" s="642"/>
      <c r="M23" s="643"/>
      <c r="N23" s="29">
        <v>47</v>
      </c>
      <c r="O23" s="28">
        <v>1</v>
      </c>
      <c r="P23" s="27">
        <v>4</v>
      </c>
      <c r="Q23" s="13" t="s">
        <v>119</v>
      </c>
      <c r="R23" s="25" t="s">
        <v>112</v>
      </c>
      <c r="S23" s="26" t="s">
        <v>5</v>
      </c>
      <c r="T23" s="25" t="s">
        <v>4</v>
      </c>
      <c r="U23" s="24" t="s">
        <v>3</v>
      </c>
      <c r="V23" s="23" t="s">
        <v>1</v>
      </c>
      <c r="W23" s="8"/>
      <c r="X23" s="148">
        <f>X24</f>
        <v>1539310.9</v>
      </c>
      <c r="Y23" s="148">
        <f t="shared" si="1"/>
        <v>1065297.3500000001</v>
      </c>
      <c r="Z23" s="149">
        <f t="shared" si="1"/>
        <v>956262.53</v>
      </c>
      <c r="AA23" s="7"/>
      <c r="AB23" s="3"/>
    </row>
    <row r="24" spans="1:28" ht="35.25" customHeight="1">
      <c r="A24" s="22"/>
      <c r="B24" s="21"/>
      <c r="C24" s="133"/>
      <c r="D24" s="20"/>
      <c r="E24" s="19"/>
      <c r="F24" s="17"/>
      <c r="G24" s="17"/>
      <c r="H24" s="641" t="s">
        <v>126</v>
      </c>
      <c r="I24" s="642"/>
      <c r="J24" s="642"/>
      <c r="K24" s="642"/>
      <c r="L24" s="642"/>
      <c r="M24" s="643"/>
      <c r="N24" s="29">
        <v>47</v>
      </c>
      <c r="O24" s="28">
        <v>1</v>
      </c>
      <c r="P24" s="27">
        <v>4</v>
      </c>
      <c r="Q24" s="13" t="s">
        <v>125</v>
      </c>
      <c r="R24" s="25" t="s">
        <v>112</v>
      </c>
      <c r="S24" s="26" t="s">
        <v>5</v>
      </c>
      <c r="T24" s="25" t="s">
        <v>7</v>
      </c>
      <c r="U24" s="24" t="s">
        <v>3</v>
      </c>
      <c r="V24" s="23" t="s">
        <v>1</v>
      </c>
      <c r="W24" s="8"/>
      <c r="X24" s="148">
        <f>X25</f>
        <v>1539310.9</v>
      </c>
      <c r="Y24" s="148">
        <f t="shared" si="1"/>
        <v>1065297.3500000001</v>
      </c>
      <c r="Z24" s="149">
        <f t="shared" si="1"/>
        <v>956262.53</v>
      </c>
      <c r="AA24" s="7"/>
      <c r="AB24" s="3"/>
    </row>
    <row r="25" spans="1:28" ht="23.25" customHeight="1">
      <c r="A25" s="22"/>
      <c r="B25" s="21"/>
      <c r="C25" s="133"/>
      <c r="D25" s="20"/>
      <c r="E25" s="19"/>
      <c r="F25" s="18"/>
      <c r="G25" s="18"/>
      <c r="H25" s="17"/>
      <c r="I25" s="641" t="s">
        <v>124</v>
      </c>
      <c r="J25" s="642"/>
      <c r="K25" s="642"/>
      <c r="L25" s="642"/>
      <c r="M25" s="643"/>
      <c r="N25" s="29">
        <v>47</v>
      </c>
      <c r="O25" s="28">
        <v>1</v>
      </c>
      <c r="P25" s="27">
        <v>4</v>
      </c>
      <c r="Q25" s="13" t="s">
        <v>123</v>
      </c>
      <c r="R25" s="25" t="s">
        <v>112</v>
      </c>
      <c r="S25" s="26" t="s">
        <v>5</v>
      </c>
      <c r="T25" s="25" t="s">
        <v>7</v>
      </c>
      <c r="U25" s="24" t="s">
        <v>122</v>
      </c>
      <c r="V25" s="23" t="s">
        <v>1</v>
      </c>
      <c r="W25" s="8"/>
      <c r="X25" s="148">
        <f>X26+X27+X28</f>
        <v>1539310.9</v>
      </c>
      <c r="Y25" s="148">
        <f>Y26+Y27</f>
        <v>1065297.3500000001</v>
      </c>
      <c r="Z25" s="149">
        <f>Z26+Z27</f>
        <v>956262.53</v>
      </c>
      <c r="AA25" s="7"/>
      <c r="AB25" s="3"/>
    </row>
    <row r="26" spans="1:28" ht="50.25" customHeight="1">
      <c r="A26" s="22"/>
      <c r="B26" s="21"/>
      <c r="C26" s="133"/>
      <c r="D26" s="20"/>
      <c r="E26" s="19"/>
      <c r="F26" s="18"/>
      <c r="G26" s="18"/>
      <c r="H26" s="18"/>
      <c r="I26" s="17"/>
      <c r="J26" s="644" t="s">
        <v>115</v>
      </c>
      <c r="K26" s="644"/>
      <c r="L26" s="644"/>
      <c r="M26" s="645"/>
      <c r="N26" s="29">
        <v>47</v>
      </c>
      <c r="O26" s="28">
        <v>1</v>
      </c>
      <c r="P26" s="27">
        <v>4</v>
      </c>
      <c r="Q26" s="13" t="s">
        <v>123</v>
      </c>
      <c r="R26" s="25" t="s">
        <v>112</v>
      </c>
      <c r="S26" s="26" t="s">
        <v>5</v>
      </c>
      <c r="T26" s="25" t="s">
        <v>7</v>
      </c>
      <c r="U26" s="24" t="s">
        <v>122</v>
      </c>
      <c r="V26" s="23" t="s">
        <v>114</v>
      </c>
      <c r="W26" s="8"/>
      <c r="X26" s="152">
        <v>1105000</v>
      </c>
      <c r="Y26" s="152">
        <v>900000</v>
      </c>
      <c r="Z26" s="153">
        <v>920000</v>
      </c>
      <c r="AA26" s="7"/>
      <c r="AB26" s="3"/>
    </row>
    <row r="27" spans="1:28" ht="51.75" customHeight="1">
      <c r="A27" s="22"/>
      <c r="B27" s="21"/>
      <c r="C27" s="133"/>
      <c r="D27" s="492"/>
      <c r="E27" s="38"/>
      <c r="F27" s="488"/>
      <c r="G27" s="488"/>
      <c r="H27" s="488"/>
      <c r="I27" s="489"/>
      <c r="J27" s="490"/>
      <c r="K27" s="490"/>
      <c r="L27" s="490"/>
      <c r="M27" s="491" t="s">
        <v>47</v>
      </c>
      <c r="N27" s="29">
        <v>47</v>
      </c>
      <c r="O27" s="28">
        <v>1</v>
      </c>
      <c r="P27" s="27">
        <v>4</v>
      </c>
      <c r="Q27" s="13"/>
      <c r="R27" s="25">
        <v>86</v>
      </c>
      <c r="S27" s="26">
        <v>0</v>
      </c>
      <c r="T27" s="25">
        <v>1</v>
      </c>
      <c r="U27" s="24">
        <v>10002</v>
      </c>
      <c r="V27" s="23">
        <v>240</v>
      </c>
      <c r="W27" s="8"/>
      <c r="X27" s="152">
        <v>409310.9</v>
      </c>
      <c r="Y27" s="152">
        <v>165297.35</v>
      </c>
      <c r="Z27" s="153">
        <v>36262.53</v>
      </c>
      <c r="AA27" s="7"/>
      <c r="AB27" s="3"/>
    </row>
    <row r="28" spans="1:28" ht="51.75" customHeight="1">
      <c r="A28" s="22"/>
      <c r="B28" s="21"/>
      <c r="C28" s="133"/>
      <c r="D28" s="510"/>
      <c r="E28" s="38"/>
      <c r="F28" s="512"/>
      <c r="G28" s="512"/>
      <c r="H28" s="512"/>
      <c r="I28" s="516"/>
      <c r="J28" s="513"/>
      <c r="K28" s="513"/>
      <c r="L28" s="513"/>
      <c r="M28" s="514" t="s">
        <v>572</v>
      </c>
      <c r="N28" s="29">
        <v>47</v>
      </c>
      <c r="O28" s="28">
        <v>1</v>
      </c>
      <c r="P28" s="27">
        <v>4</v>
      </c>
      <c r="Q28" s="13"/>
      <c r="R28" s="25">
        <v>86</v>
      </c>
      <c r="S28" s="26">
        <v>0</v>
      </c>
      <c r="T28" s="25">
        <v>1</v>
      </c>
      <c r="U28" s="24">
        <v>88888</v>
      </c>
      <c r="V28" s="23"/>
      <c r="W28" s="8"/>
      <c r="X28" s="521">
        <f>SUM(X29)</f>
        <v>25000</v>
      </c>
      <c r="Y28" s="521">
        <f>SUM(Y29)</f>
        <v>0</v>
      </c>
      <c r="Z28" s="522">
        <f>SUM(Z29)</f>
        <v>0</v>
      </c>
      <c r="AA28" s="7"/>
      <c r="AB28" s="3"/>
    </row>
    <row r="29" spans="1:28" ht="51.75" customHeight="1">
      <c r="A29" s="22"/>
      <c r="B29" s="21"/>
      <c r="C29" s="133"/>
      <c r="D29" s="510"/>
      <c r="E29" s="38"/>
      <c r="F29" s="512"/>
      <c r="G29" s="512"/>
      <c r="H29" s="512"/>
      <c r="I29" s="516"/>
      <c r="J29" s="513"/>
      <c r="K29" s="513"/>
      <c r="L29" s="513"/>
      <c r="M29" s="514" t="s">
        <v>115</v>
      </c>
      <c r="N29" s="29">
        <v>47</v>
      </c>
      <c r="O29" s="28">
        <v>1</v>
      </c>
      <c r="P29" s="27">
        <v>4</v>
      </c>
      <c r="Q29" s="13"/>
      <c r="R29" s="25">
        <v>86</v>
      </c>
      <c r="S29" s="26">
        <v>0</v>
      </c>
      <c r="T29" s="25">
        <v>1</v>
      </c>
      <c r="U29" s="24">
        <v>88888</v>
      </c>
      <c r="V29" s="23">
        <v>120</v>
      </c>
      <c r="W29" s="8"/>
      <c r="X29" s="152">
        <v>25000</v>
      </c>
      <c r="Y29" s="152">
        <v>0</v>
      </c>
      <c r="Z29" s="153">
        <v>0</v>
      </c>
      <c r="AA29" s="7"/>
      <c r="AB29" s="3"/>
    </row>
    <row r="30" spans="1:28" ht="51.75" hidden="1" customHeight="1">
      <c r="A30" s="22"/>
      <c r="B30" s="21"/>
      <c r="C30" s="133"/>
      <c r="D30" s="510"/>
      <c r="E30" s="38"/>
      <c r="F30" s="512"/>
      <c r="G30" s="512"/>
      <c r="H30" s="512"/>
      <c r="I30" s="516"/>
      <c r="J30" s="513"/>
      <c r="K30" s="513"/>
      <c r="L30" s="513"/>
      <c r="M30" s="514"/>
      <c r="N30" s="29"/>
      <c r="O30" s="28"/>
      <c r="P30" s="27"/>
      <c r="Q30" s="13"/>
      <c r="R30" s="25"/>
      <c r="S30" s="26"/>
      <c r="T30" s="25"/>
      <c r="U30" s="24"/>
      <c r="V30" s="23"/>
      <c r="W30" s="8"/>
      <c r="X30" s="152"/>
      <c r="Y30" s="152"/>
      <c r="Z30" s="153"/>
      <c r="AA30" s="7"/>
      <c r="AB30" s="3"/>
    </row>
    <row r="31" spans="1:28" ht="55.5" customHeight="1">
      <c r="A31" s="22"/>
      <c r="B31" s="21"/>
      <c r="C31" s="133"/>
      <c r="D31" s="573"/>
      <c r="E31" s="38"/>
      <c r="F31" s="569"/>
      <c r="G31" s="569"/>
      <c r="H31" s="569"/>
      <c r="I31" s="570"/>
      <c r="J31" s="571"/>
      <c r="K31" s="571"/>
      <c r="L31" s="571"/>
      <c r="M31" s="576" t="s">
        <v>593</v>
      </c>
      <c r="N31" s="29">
        <v>47</v>
      </c>
      <c r="O31" s="28">
        <v>1</v>
      </c>
      <c r="P31" s="27">
        <v>6</v>
      </c>
      <c r="Q31" s="13"/>
      <c r="R31" s="25"/>
      <c r="S31" s="26"/>
      <c r="T31" s="25"/>
      <c r="U31" s="24"/>
      <c r="V31" s="23"/>
      <c r="W31" s="8"/>
      <c r="X31" s="521">
        <v>7029.28</v>
      </c>
      <c r="Y31" s="521">
        <v>0</v>
      </c>
      <c r="Z31" s="522">
        <v>0</v>
      </c>
      <c r="AA31" s="7"/>
      <c r="AB31" s="3"/>
    </row>
    <row r="32" spans="1:28" ht="51.75" customHeight="1">
      <c r="A32" s="22"/>
      <c r="B32" s="21"/>
      <c r="C32" s="133"/>
      <c r="D32" s="528"/>
      <c r="E32" s="38"/>
      <c r="F32" s="524"/>
      <c r="G32" s="524"/>
      <c r="H32" s="524"/>
      <c r="I32" s="525"/>
      <c r="J32" s="526"/>
      <c r="K32" s="526"/>
      <c r="L32" s="526"/>
      <c r="M32" s="527" t="s">
        <v>107</v>
      </c>
      <c r="N32" s="29">
        <v>47</v>
      </c>
      <c r="O32" s="28">
        <v>1</v>
      </c>
      <c r="P32" s="27">
        <v>6</v>
      </c>
      <c r="Q32" s="13"/>
      <c r="R32" s="25">
        <v>75</v>
      </c>
      <c r="S32" s="26">
        <v>0</v>
      </c>
      <c r="T32" s="25">
        <v>0</v>
      </c>
      <c r="U32" s="24">
        <v>0</v>
      </c>
      <c r="V32" s="23"/>
      <c r="W32" s="8"/>
      <c r="X32" s="521">
        <f>SUM(X33)</f>
        <v>7029.28</v>
      </c>
      <c r="Y32" s="521">
        <v>0</v>
      </c>
      <c r="Z32" s="522">
        <v>0</v>
      </c>
      <c r="AA32" s="7"/>
      <c r="AB32" s="3"/>
    </row>
    <row r="33" spans="1:28" ht="103.5" customHeight="1">
      <c r="A33" s="22"/>
      <c r="B33" s="21"/>
      <c r="C33" s="133"/>
      <c r="D33" s="528"/>
      <c r="E33" s="38"/>
      <c r="F33" s="524"/>
      <c r="G33" s="524"/>
      <c r="H33" s="524"/>
      <c r="I33" s="525"/>
      <c r="J33" s="526"/>
      <c r="K33" s="526"/>
      <c r="L33" s="526"/>
      <c r="M33" s="572" t="s">
        <v>645</v>
      </c>
      <c r="N33" s="29">
        <v>47</v>
      </c>
      <c r="O33" s="28">
        <v>1</v>
      </c>
      <c r="P33" s="27">
        <v>6</v>
      </c>
      <c r="Q33" s="13"/>
      <c r="R33" s="25">
        <v>75</v>
      </c>
      <c r="S33" s="26">
        <v>0</v>
      </c>
      <c r="T33" s="25">
        <v>0</v>
      </c>
      <c r="U33" s="24">
        <v>61002</v>
      </c>
      <c r="V33" s="23"/>
      <c r="W33" s="8"/>
      <c r="X33" s="521">
        <f>SUM(X34)</f>
        <v>7029.28</v>
      </c>
      <c r="Y33" s="521">
        <v>0</v>
      </c>
      <c r="Z33" s="522">
        <v>0</v>
      </c>
      <c r="AA33" s="7"/>
      <c r="AB33" s="3"/>
    </row>
    <row r="34" spans="1:28" ht="51.75" customHeight="1">
      <c r="A34" s="22"/>
      <c r="B34" s="21"/>
      <c r="C34" s="133"/>
      <c r="D34" s="528"/>
      <c r="E34" s="38"/>
      <c r="F34" s="524"/>
      <c r="G34" s="524"/>
      <c r="H34" s="524"/>
      <c r="I34" s="525"/>
      <c r="J34" s="526"/>
      <c r="K34" s="526"/>
      <c r="L34" s="526"/>
      <c r="M34" s="527" t="s">
        <v>594</v>
      </c>
      <c r="N34" s="29">
        <v>47</v>
      </c>
      <c r="O34" s="28">
        <v>1</v>
      </c>
      <c r="P34" s="27">
        <v>6</v>
      </c>
      <c r="Q34" s="13"/>
      <c r="R34" s="25">
        <v>75</v>
      </c>
      <c r="S34" s="26">
        <v>0</v>
      </c>
      <c r="T34" s="25">
        <v>0</v>
      </c>
      <c r="U34" s="24">
        <v>61002</v>
      </c>
      <c r="V34" s="23">
        <v>540</v>
      </c>
      <c r="W34" s="8"/>
      <c r="X34" s="152">
        <v>7029.28</v>
      </c>
      <c r="Y34" s="152">
        <v>0</v>
      </c>
      <c r="Z34" s="153">
        <v>0</v>
      </c>
      <c r="AA34" s="7"/>
      <c r="AB34" s="3"/>
    </row>
    <row r="35" spans="1:28" ht="51.75" customHeight="1">
      <c r="A35" s="22"/>
      <c r="B35" s="21"/>
      <c r="C35" s="133"/>
      <c r="D35" s="573"/>
      <c r="E35" s="38"/>
      <c r="F35" s="569"/>
      <c r="G35" s="569"/>
      <c r="H35" s="569"/>
      <c r="I35" s="570"/>
      <c r="J35" s="571"/>
      <c r="K35" s="571"/>
      <c r="L35" s="571"/>
      <c r="M35" s="576" t="s">
        <v>643</v>
      </c>
      <c r="N35" s="29">
        <v>47</v>
      </c>
      <c r="O35" s="28">
        <v>1</v>
      </c>
      <c r="P35" s="27">
        <v>13</v>
      </c>
      <c r="Q35" s="13"/>
      <c r="R35" s="25"/>
      <c r="S35" s="26"/>
      <c r="T35" s="25"/>
      <c r="U35" s="24"/>
      <c r="V35" s="23"/>
      <c r="W35" s="8"/>
      <c r="X35" s="521">
        <v>3660</v>
      </c>
      <c r="Y35" s="521">
        <v>0</v>
      </c>
      <c r="Z35" s="522">
        <v>0</v>
      </c>
      <c r="AA35" s="7"/>
      <c r="AB35" s="3"/>
    </row>
    <row r="36" spans="1:28" ht="29.25" customHeight="1">
      <c r="A36" s="22"/>
      <c r="B36" s="21"/>
      <c r="C36" s="133"/>
      <c r="D36" s="492"/>
      <c r="E36" s="38"/>
      <c r="F36" s="488"/>
      <c r="G36" s="488"/>
      <c r="H36" s="488"/>
      <c r="I36" s="489"/>
      <c r="J36" s="490"/>
      <c r="K36" s="490"/>
      <c r="L36" s="490"/>
      <c r="M36" s="527" t="s">
        <v>107</v>
      </c>
      <c r="N36" s="29">
        <v>47</v>
      </c>
      <c r="O36" s="28">
        <v>1</v>
      </c>
      <c r="P36" s="27">
        <v>13</v>
      </c>
      <c r="Q36" s="13"/>
      <c r="R36" s="25">
        <v>75</v>
      </c>
      <c r="S36" s="26">
        <v>0</v>
      </c>
      <c r="T36" s="25">
        <v>0</v>
      </c>
      <c r="U36" s="24">
        <v>0</v>
      </c>
      <c r="V36" s="23"/>
      <c r="W36" s="8"/>
      <c r="X36" s="521">
        <v>660</v>
      </c>
      <c r="Y36" s="521">
        <v>0</v>
      </c>
      <c r="Z36" s="522">
        <v>0</v>
      </c>
      <c r="AA36" s="7"/>
      <c r="AB36" s="3"/>
    </row>
    <row r="37" spans="1:28" ht="29.25" customHeight="1">
      <c r="A37" s="22"/>
      <c r="B37" s="21"/>
      <c r="C37" s="133"/>
      <c r="D37" s="492"/>
      <c r="E37" s="38"/>
      <c r="F37" s="488"/>
      <c r="G37" s="488"/>
      <c r="H37" s="488"/>
      <c r="I37" s="489"/>
      <c r="J37" s="490"/>
      <c r="K37" s="490"/>
      <c r="L37" s="490"/>
      <c r="M37" s="491" t="s">
        <v>550</v>
      </c>
      <c r="N37" s="29">
        <v>47</v>
      </c>
      <c r="O37" s="28">
        <v>1</v>
      </c>
      <c r="P37" s="27">
        <v>13</v>
      </c>
      <c r="Q37" s="13"/>
      <c r="R37" s="25">
        <v>75</v>
      </c>
      <c r="S37" s="26">
        <v>0</v>
      </c>
      <c r="T37" s="25">
        <v>0</v>
      </c>
      <c r="U37" s="24">
        <v>90004</v>
      </c>
      <c r="V37" s="23"/>
      <c r="W37" s="8"/>
      <c r="X37" s="521">
        <v>660</v>
      </c>
      <c r="Y37" s="521">
        <v>0</v>
      </c>
      <c r="Z37" s="522">
        <v>0</v>
      </c>
      <c r="AA37" s="7"/>
      <c r="AB37" s="3"/>
    </row>
    <row r="38" spans="1:28" ht="29.25" customHeight="1">
      <c r="A38" s="22"/>
      <c r="B38" s="21"/>
      <c r="C38" s="133"/>
      <c r="D38" s="492"/>
      <c r="E38" s="38"/>
      <c r="F38" s="488"/>
      <c r="G38" s="488"/>
      <c r="H38" s="488"/>
      <c r="I38" s="489"/>
      <c r="J38" s="490"/>
      <c r="K38" s="490"/>
      <c r="L38" s="490"/>
      <c r="M38" s="506" t="s">
        <v>551</v>
      </c>
      <c r="N38" s="29">
        <v>47</v>
      </c>
      <c r="O38" s="28">
        <v>1</v>
      </c>
      <c r="P38" s="27">
        <v>13</v>
      </c>
      <c r="Q38" s="13"/>
      <c r="R38" s="25">
        <v>75</v>
      </c>
      <c r="S38" s="26">
        <v>0</v>
      </c>
      <c r="T38" s="25">
        <v>0</v>
      </c>
      <c r="U38" s="24">
        <v>90004</v>
      </c>
      <c r="V38" s="23">
        <v>850</v>
      </c>
      <c r="W38" s="8"/>
      <c r="X38" s="152">
        <v>660</v>
      </c>
      <c r="Y38" s="152">
        <v>0</v>
      </c>
      <c r="Z38" s="153">
        <v>0</v>
      </c>
      <c r="AA38" s="7"/>
      <c r="AB38" s="3"/>
    </row>
    <row r="39" spans="1:28" ht="70.5" customHeight="1">
      <c r="A39" s="22"/>
      <c r="B39" s="21"/>
      <c r="C39" s="133"/>
      <c r="D39" s="508"/>
      <c r="E39" s="38"/>
      <c r="F39" s="503"/>
      <c r="G39" s="503"/>
      <c r="H39" s="503"/>
      <c r="I39" s="504"/>
      <c r="J39" s="505"/>
      <c r="K39" s="505"/>
      <c r="L39" s="505"/>
      <c r="M39" s="514" t="s">
        <v>573</v>
      </c>
      <c r="N39" s="29">
        <v>47</v>
      </c>
      <c r="O39" s="28">
        <v>1</v>
      </c>
      <c r="P39" s="27">
        <v>13</v>
      </c>
      <c r="Q39" s="13"/>
      <c r="R39" s="25" t="s">
        <v>566</v>
      </c>
      <c r="S39" s="26"/>
      <c r="T39" s="25"/>
      <c r="U39" s="24"/>
      <c r="V39" s="23"/>
      <c r="W39" s="8"/>
      <c r="X39" s="521">
        <f>SUM(X41)</f>
        <v>3000</v>
      </c>
      <c r="Y39" s="521">
        <v>0</v>
      </c>
      <c r="Z39" s="522">
        <v>0</v>
      </c>
      <c r="AA39" s="7"/>
      <c r="AB39" s="3"/>
    </row>
    <row r="40" spans="1:28" ht="70.5" customHeight="1">
      <c r="A40" s="22"/>
      <c r="B40" s="21"/>
      <c r="C40" s="133"/>
      <c r="D40" s="510"/>
      <c r="E40" s="38"/>
      <c r="F40" s="512"/>
      <c r="G40" s="512"/>
      <c r="H40" s="512"/>
      <c r="I40" s="516"/>
      <c r="J40" s="513"/>
      <c r="K40" s="513"/>
      <c r="L40" s="513"/>
      <c r="M40" s="514" t="s">
        <v>588</v>
      </c>
      <c r="N40" s="29">
        <v>47</v>
      </c>
      <c r="O40" s="28">
        <v>1</v>
      </c>
      <c r="P40" s="27">
        <v>13</v>
      </c>
      <c r="Q40" s="13"/>
      <c r="R40" s="25">
        <v>86</v>
      </c>
      <c r="S40" s="26">
        <v>0</v>
      </c>
      <c r="T40" s="25">
        <v>7</v>
      </c>
      <c r="U40" s="24">
        <v>0</v>
      </c>
      <c r="V40" s="23"/>
      <c r="W40" s="8"/>
      <c r="X40" s="521">
        <v>3000</v>
      </c>
      <c r="Y40" s="521">
        <v>0</v>
      </c>
      <c r="Z40" s="522">
        <v>0</v>
      </c>
      <c r="AA40" s="7"/>
      <c r="AB40" s="3"/>
    </row>
    <row r="41" spans="1:28" ht="29.25" customHeight="1">
      <c r="A41" s="22"/>
      <c r="B41" s="21"/>
      <c r="C41" s="133"/>
      <c r="D41" s="508"/>
      <c r="E41" s="38"/>
      <c r="F41" s="503"/>
      <c r="G41" s="503"/>
      <c r="H41" s="503"/>
      <c r="I41" s="504"/>
      <c r="J41" s="505"/>
      <c r="K41" s="505"/>
      <c r="L41" s="505"/>
      <c r="M41" s="514" t="s">
        <v>565</v>
      </c>
      <c r="N41" s="29">
        <v>47</v>
      </c>
      <c r="O41" s="28">
        <v>1</v>
      </c>
      <c r="P41" s="27">
        <v>13</v>
      </c>
      <c r="Q41" s="13"/>
      <c r="R41" s="25" t="s">
        <v>567</v>
      </c>
      <c r="S41" s="26"/>
      <c r="T41" s="25"/>
      <c r="U41" s="24"/>
      <c r="V41" s="23"/>
      <c r="W41" s="8"/>
      <c r="X41" s="521">
        <f>SUM(X42)</f>
        <v>3000</v>
      </c>
      <c r="Y41" s="521">
        <v>0</v>
      </c>
      <c r="Z41" s="522">
        <v>0</v>
      </c>
      <c r="AA41" s="7"/>
      <c r="AB41" s="3"/>
    </row>
    <row r="42" spans="1:28" ht="17.25" customHeight="1">
      <c r="A42" s="22"/>
      <c r="B42" s="21"/>
      <c r="C42" s="133"/>
      <c r="D42" s="39"/>
      <c r="E42" s="38"/>
      <c r="F42" s="37"/>
      <c r="G42" s="37"/>
      <c r="H42" s="37"/>
      <c r="I42" s="37"/>
      <c r="J42" s="646" t="s">
        <v>551</v>
      </c>
      <c r="K42" s="646"/>
      <c r="L42" s="646"/>
      <c r="M42" s="647"/>
      <c r="N42" s="16">
        <v>47</v>
      </c>
      <c r="O42" s="15">
        <v>1</v>
      </c>
      <c r="P42" s="14">
        <v>13</v>
      </c>
      <c r="Q42" s="13"/>
      <c r="R42" s="11">
        <v>86</v>
      </c>
      <c r="S42" s="12">
        <v>0</v>
      </c>
      <c r="T42" s="11">
        <v>7</v>
      </c>
      <c r="U42" s="10">
        <v>95555</v>
      </c>
      <c r="V42" s="9">
        <v>850</v>
      </c>
      <c r="W42" s="8"/>
      <c r="X42" s="150">
        <v>3000</v>
      </c>
      <c r="Y42" s="150">
        <v>0</v>
      </c>
      <c r="Z42" s="151">
        <v>0</v>
      </c>
      <c r="AA42" s="7"/>
      <c r="AB42" s="3"/>
    </row>
    <row r="43" spans="1:28" ht="23.25" customHeight="1">
      <c r="A43" s="22"/>
      <c r="B43" s="21"/>
      <c r="C43" s="133"/>
      <c r="D43" s="633" t="s">
        <v>121</v>
      </c>
      <c r="E43" s="634"/>
      <c r="F43" s="634"/>
      <c r="G43" s="634"/>
      <c r="H43" s="634"/>
      <c r="I43" s="634"/>
      <c r="J43" s="636"/>
      <c r="K43" s="636"/>
      <c r="L43" s="636"/>
      <c r="M43" s="637"/>
      <c r="N43" s="35">
        <v>47</v>
      </c>
      <c r="O43" s="34">
        <v>2</v>
      </c>
      <c r="P43" s="33" t="s">
        <v>1</v>
      </c>
      <c r="Q43" s="13" t="s">
        <v>1</v>
      </c>
      <c r="R43" s="137" t="s">
        <v>1</v>
      </c>
      <c r="S43" s="138" t="s">
        <v>1</v>
      </c>
      <c r="T43" s="137" t="s">
        <v>1</v>
      </c>
      <c r="U43" s="139" t="s">
        <v>1</v>
      </c>
      <c r="V43" s="32" t="s">
        <v>1</v>
      </c>
      <c r="W43" s="8"/>
      <c r="X43" s="154">
        <f>X44</f>
        <v>89936</v>
      </c>
      <c r="Y43" s="154">
        <f>Y44</f>
        <v>89936</v>
      </c>
      <c r="Z43" s="155">
        <f>Z44</f>
        <v>89936</v>
      </c>
      <c r="AA43" s="7"/>
      <c r="AB43" s="3"/>
    </row>
    <row r="44" spans="1:28" ht="23.25" customHeight="1">
      <c r="A44" s="22"/>
      <c r="B44" s="21"/>
      <c r="C44" s="133"/>
      <c r="D44" s="31"/>
      <c r="E44" s="638" t="s">
        <v>120</v>
      </c>
      <c r="F44" s="639"/>
      <c r="G44" s="639"/>
      <c r="H44" s="639"/>
      <c r="I44" s="639"/>
      <c r="J44" s="639"/>
      <c r="K44" s="639"/>
      <c r="L44" s="639"/>
      <c r="M44" s="640"/>
      <c r="N44" s="95">
        <v>47</v>
      </c>
      <c r="O44" s="96">
        <v>2</v>
      </c>
      <c r="P44" s="97">
        <v>3</v>
      </c>
      <c r="Q44" s="98" t="s">
        <v>1</v>
      </c>
      <c r="R44" s="99" t="s">
        <v>1</v>
      </c>
      <c r="S44" s="100" t="s">
        <v>1</v>
      </c>
      <c r="T44" s="99" t="s">
        <v>1</v>
      </c>
      <c r="U44" s="101" t="s">
        <v>1</v>
      </c>
      <c r="V44" s="102" t="s">
        <v>1</v>
      </c>
      <c r="W44" s="103"/>
      <c r="X44" s="146">
        <f>X45</f>
        <v>89936</v>
      </c>
      <c r="Y44" s="146">
        <f t="shared" ref="Y44:Z46" si="2">Y45</f>
        <v>89936</v>
      </c>
      <c r="Z44" s="147">
        <f t="shared" si="2"/>
        <v>89936</v>
      </c>
      <c r="AA44" s="7"/>
      <c r="AB44" s="3"/>
    </row>
    <row r="45" spans="1:28" ht="67.5" customHeight="1">
      <c r="A45" s="22"/>
      <c r="B45" s="21"/>
      <c r="C45" s="133"/>
      <c r="D45" s="20"/>
      <c r="E45" s="30"/>
      <c r="F45" s="641" t="s">
        <v>574</v>
      </c>
      <c r="G45" s="641"/>
      <c r="H45" s="642"/>
      <c r="I45" s="642"/>
      <c r="J45" s="642"/>
      <c r="K45" s="642"/>
      <c r="L45" s="642"/>
      <c r="M45" s="643"/>
      <c r="N45" s="29">
        <v>47</v>
      </c>
      <c r="O45" s="28">
        <v>2</v>
      </c>
      <c r="P45" s="27">
        <v>3</v>
      </c>
      <c r="Q45" s="13" t="s">
        <v>119</v>
      </c>
      <c r="R45" s="25" t="s">
        <v>112</v>
      </c>
      <c r="S45" s="26" t="s">
        <v>5</v>
      </c>
      <c r="T45" s="25" t="s">
        <v>4</v>
      </c>
      <c r="U45" s="24" t="s">
        <v>3</v>
      </c>
      <c r="V45" s="23" t="s">
        <v>1</v>
      </c>
      <c r="W45" s="8"/>
      <c r="X45" s="148">
        <f>X46</f>
        <v>89936</v>
      </c>
      <c r="Y45" s="148">
        <f t="shared" si="2"/>
        <v>89936</v>
      </c>
      <c r="Z45" s="149">
        <f t="shared" si="2"/>
        <v>89936</v>
      </c>
      <c r="AA45" s="7"/>
      <c r="AB45" s="3"/>
    </row>
    <row r="46" spans="1:28" ht="58.5" customHeight="1">
      <c r="A46" s="22"/>
      <c r="B46" s="21"/>
      <c r="C46" s="133"/>
      <c r="D46" s="20"/>
      <c r="E46" s="19"/>
      <c r="F46" s="17"/>
      <c r="G46" s="17"/>
      <c r="H46" s="641" t="s">
        <v>118</v>
      </c>
      <c r="I46" s="642"/>
      <c r="J46" s="642"/>
      <c r="K46" s="642"/>
      <c r="L46" s="642"/>
      <c r="M46" s="643"/>
      <c r="N46" s="29">
        <v>47</v>
      </c>
      <c r="O46" s="28">
        <v>2</v>
      </c>
      <c r="P46" s="27">
        <v>3</v>
      </c>
      <c r="Q46" s="13" t="s">
        <v>117</v>
      </c>
      <c r="R46" s="25" t="s">
        <v>112</v>
      </c>
      <c r="S46" s="26" t="s">
        <v>5</v>
      </c>
      <c r="T46" s="25" t="s">
        <v>111</v>
      </c>
      <c r="U46" s="24" t="s">
        <v>3</v>
      </c>
      <c r="V46" s="23" t="s">
        <v>1</v>
      </c>
      <c r="W46" s="8"/>
      <c r="X46" s="148">
        <f>X47</f>
        <v>89936</v>
      </c>
      <c r="Y46" s="148">
        <f t="shared" si="2"/>
        <v>89936</v>
      </c>
      <c r="Z46" s="149">
        <f t="shared" si="2"/>
        <v>89936</v>
      </c>
      <c r="AA46" s="7"/>
      <c r="AB46" s="3"/>
    </row>
    <row r="47" spans="1:28" ht="53.25" customHeight="1">
      <c r="A47" s="22"/>
      <c r="B47" s="21"/>
      <c r="C47" s="133"/>
      <c r="D47" s="20"/>
      <c r="E47" s="19"/>
      <c r="F47" s="18"/>
      <c r="G47" s="18"/>
      <c r="H47" s="17"/>
      <c r="I47" s="641" t="s">
        <v>116</v>
      </c>
      <c r="J47" s="642"/>
      <c r="K47" s="642"/>
      <c r="L47" s="642"/>
      <c r="M47" s="643"/>
      <c r="N47" s="29">
        <v>47</v>
      </c>
      <c r="O47" s="28">
        <v>2</v>
      </c>
      <c r="P47" s="27">
        <v>3</v>
      </c>
      <c r="Q47" s="13" t="s">
        <v>113</v>
      </c>
      <c r="R47" s="25" t="s">
        <v>112</v>
      </c>
      <c r="S47" s="26" t="s">
        <v>5</v>
      </c>
      <c r="T47" s="25" t="s">
        <v>111</v>
      </c>
      <c r="U47" s="24" t="s">
        <v>110</v>
      </c>
      <c r="V47" s="23" t="s">
        <v>1</v>
      </c>
      <c r="W47" s="8"/>
      <c r="X47" s="148">
        <f>X48+X49</f>
        <v>89936</v>
      </c>
      <c r="Y47" s="148">
        <f t="shared" ref="Y47:Z47" si="3">Y48+Y49</f>
        <v>89936</v>
      </c>
      <c r="Z47" s="149">
        <f t="shared" si="3"/>
        <v>89936</v>
      </c>
      <c r="AA47" s="7"/>
      <c r="AB47" s="3"/>
    </row>
    <row r="48" spans="1:28" ht="36" customHeight="1">
      <c r="A48" s="22"/>
      <c r="B48" s="21"/>
      <c r="C48" s="133"/>
      <c r="D48" s="20"/>
      <c r="E48" s="19"/>
      <c r="F48" s="18"/>
      <c r="G48" s="18"/>
      <c r="H48" s="18"/>
      <c r="I48" s="17"/>
      <c r="J48" s="644" t="s">
        <v>115</v>
      </c>
      <c r="K48" s="644"/>
      <c r="L48" s="644"/>
      <c r="M48" s="645"/>
      <c r="N48" s="29">
        <v>47</v>
      </c>
      <c r="O48" s="28">
        <v>2</v>
      </c>
      <c r="P48" s="27">
        <v>3</v>
      </c>
      <c r="Q48" s="13" t="s">
        <v>113</v>
      </c>
      <c r="R48" s="25" t="s">
        <v>112</v>
      </c>
      <c r="S48" s="26" t="s">
        <v>5</v>
      </c>
      <c r="T48" s="25" t="s">
        <v>111</v>
      </c>
      <c r="U48" s="24" t="s">
        <v>110</v>
      </c>
      <c r="V48" s="23" t="s">
        <v>114</v>
      </c>
      <c r="W48" s="8"/>
      <c r="X48" s="152">
        <v>85932</v>
      </c>
      <c r="Y48" s="152">
        <v>85932</v>
      </c>
      <c r="Z48" s="153">
        <v>85932</v>
      </c>
      <c r="AA48" s="7"/>
      <c r="AB48" s="3"/>
    </row>
    <row r="49" spans="1:28" ht="49.5" customHeight="1">
      <c r="A49" s="22"/>
      <c r="B49" s="21"/>
      <c r="C49" s="133"/>
      <c r="D49" s="39"/>
      <c r="E49" s="38"/>
      <c r="F49" s="37"/>
      <c r="G49" s="37"/>
      <c r="H49" s="37"/>
      <c r="I49" s="37"/>
      <c r="J49" s="646" t="s">
        <v>47</v>
      </c>
      <c r="K49" s="646"/>
      <c r="L49" s="646"/>
      <c r="M49" s="647"/>
      <c r="N49" s="16">
        <v>47</v>
      </c>
      <c r="O49" s="15">
        <v>2</v>
      </c>
      <c r="P49" s="14">
        <v>3</v>
      </c>
      <c r="Q49" s="13" t="s">
        <v>113</v>
      </c>
      <c r="R49" s="11" t="s">
        <v>112</v>
      </c>
      <c r="S49" s="12" t="s">
        <v>5</v>
      </c>
      <c r="T49" s="11" t="s">
        <v>111</v>
      </c>
      <c r="U49" s="10" t="s">
        <v>110</v>
      </c>
      <c r="V49" s="9" t="s">
        <v>42</v>
      </c>
      <c r="W49" s="8"/>
      <c r="X49" s="150">
        <v>4004</v>
      </c>
      <c r="Y49" s="150">
        <v>4004</v>
      </c>
      <c r="Z49" s="151">
        <v>4004</v>
      </c>
      <c r="AA49" s="7"/>
      <c r="AB49" s="3"/>
    </row>
    <row r="50" spans="1:28" ht="32.25" customHeight="1">
      <c r="A50" s="22"/>
      <c r="B50" s="21"/>
      <c r="C50" s="133"/>
      <c r="D50" s="633" t="s">
        <v>109</v>
      </c>
      <c r="E50" s="634"/>
      <c r="F50" s="634"/>
      <c r="G50" s="634"/>
      <c r="H50" s="634"/>
      <c r="I50" s="634"/>
      <c r="J50" s="636"/>
      <c r="K50" s="636"/>
      <c r="L50" s="636"/>
      <c r="M50" s="637"/>
      <c r="N50" s="35">
        <v>47</v>
      </c>
      <c r="O50" s="34">
        <v>3</v>
      </c>
      <c r="P50" s="33" t="s">
        <v>1</v>
      </c>
      <c r="Q50" s="13" t="s">
        <v>1</v>
      </c>
      <c r="R50" s="137" t="s">
        <v>1</v>
      </c>
      <c r="S50" s="138" t="s">
        <v>1</v>
      </c>
      <c r="T50" s="137" t="s">
        <v>1</v>
      </c>
      <c r="U50" s="139" t="s">
        <v>1</v>
      </c>
      <c r="V50" s="32" t="s">
        <v>1</v>
      </c>
      <c r="W50" s="8"/>
      <c r="X50" s="154">
        <f>X51</f>
        <v>10000</v>
      </c>
      <c r="Y50" s="154">
        <f t="shared" ref="Y50:Z50" si="4">Y51</f>
        <v>0</v>
      </c>
      <c r="Z50" s="155">
        <f t="shared" si="4"/>
        <v>0</v>
      </c>
      <c r="AA50" s="7"/>
      <c r="AB50" s="3"/>
    </row>
    <row r="51" spans="1:28" ht="64.5" customHeight="1">
      <c r="A51" s="22"/>
      <c r="B51" s="21"/>
      <c r="C51" s="133"/>
      <c r="D51" s="31"/>
      <c r="E51" s="638" t="s">
        <v>568</v>
      </c>
      <c r="F51" s="639"/>
      <c r="G51" s="639"/>
      <c r="H51" s="639"/>
      <c r="I51" s="639"/>
      <c r="J51" s="639"/>
      <c r="K51" s="639"/>
      <c r="L51" s="639"/>
      <c r="M51" s="640"/>
      <c r="N51" s="95">
        <v>47</v>
      </c>
      <c r="O51" s="96">
        <v>3</v>
      </c>
      <c r="P51" s="97">
        <v>9</v>
      </c>
      <c r="Q51" s="98" t="s">
        <v>1</v>
      </c>
      <c r="R51" s="99" t="s">
        <v>1</v>
      </c>
      <c r="S51" s="100" t="s">
        <v>1</v>
      </c>
      <c r="T51" s="99" t="s">
        <v>1</v>
      </c>
      <c r="U51" s="101" t="s">
        <v>1</v>
      </c>
      <c r="V51" s="102" t="s">
        <v>1</v>
      </c>
      <c r="W51" s="103"/>
      <c r="X51" s="146">
        <f>X53</f>
        <v>10000</v>
      </c>
      <c r="Y51" s="146">
        <f t="shared" ref="Y51:Z51" si="5">Y53</f>
        <v>0</v>
      </c>
      <c r="Z51" s="147">
        <f t="shared" si="5"/>
        <v>0</v>
      </c>
      <c r="AA51" s="7"/>
      <c r="AB51" s="3"/>
    </row>
    <row r="52" spans="1:28" ht="84" customHeight="1">
      <c r="A52" s="22"/>
      <c r="B52" s="21"/>
      <c r="C52" s="133"/>
      <c r="D52" s="20"/>
      <c r="E52" s="30"/>
      <c r="F52" s="641" t="s">
        <v>575</v>
      </c>
      <c r="G52" s="641"/>
      <c r="H52" s="641"/>
      <c r="I52" s="642"/>
      <c r="J52" s="642"/>
      <c r="K52" s="642"/>
      <c r="L52" s="642"/>
      <c r="M52" s="643"/>
      <c r="N52" s="29">
        <v>47</v>
      </c>
      <c r="O52" s="28">
        <v>3</v>
      </c>
      <c r="P52" s="27">
        <v>9</v>
      </c>
      <c r="Q52" s="13" t="s">
        <v>106</v>
      </c>
      <c r="R52" s="25">
        <v>85</v>
      </c>
      <c r="S52" s="26" t="s">
        <v>5</v>
      </c>
      <c r="T52" s="25" t="s">
        <v>4</v>
      </c>
      <c r="U52" s="24" t="s">
        <v>3</v>
      </c>
      <c r="V52" s="23" t="s">
        <v>1</v>
      </c>
      <c r="W52" s="8"/>
      <c r="X52" s="148">
        <f>X53</f>
        <v>10000</v>
      </c>
      <c r="Y52" s="148">
        <f>Y53</f>
        <v>0</v>
      </c>
      <c r="Z52" s="149">
        <f>Z53</f>
        <v>0</v>
      </c>
      <c r="AA52" s="7"/>
      <c r="AB52" s="3"/>
    </row>
    <row r="53" spans="1:28" ht="84.75" customHeight="1">
      <c r="A53" s="22"/>
      <c r="B53" s="21"/>
      <c r="C53" s="133"/>
      <c r="D53" s="20"/>
      <c r="E53" s="19"/>
      <c r="F53" s="17"/>
      <c r="G53" s="17"/>
      <c r="H53" s="17"/>
      <c r="I53" s="641" t="s">
        <v>569</v>
      </c>
      <c r="J53" s="642"/>
      <c r="K53" s="642"/>
      <c r="L53" s="642"/>
      <c r="M53" s="643"/>
      <c r="N53" s="29">
        <v>47</v>
      </c>
      <c r="O53" s="28">
        <v>3</v>
      </c>
      <c r="P53" s="27">
        <v>9</v>
      </c>
      <c r="Q53" s="13" t="s">
        <v>104</v>
      </c>
      <c r="R53" s="25">
        <v>85</v>
      </c>
      <c r="S53" s="26" t="s">
        <v>571</v>
      </c>
      <c r="T53" s="25" t="s">
        <v>4</v>
      </c>
      <c r="U53" s="24">
        <v>0</v>
      </c>
      <c r="V53" s="23" t="s">
        <v>1</v>
      </c>
      <c r="W53" s="8"/>
      <c r="X53" s="148">
        <f>X56</f>
        <v>10000</v>
      </c>
      <c r="Y53" s="148">
        <f t="shared" ref="Y53:Z53" si="6">Y56</f>
        <v>0</v>
      </c>
      <c r="Z53" s="149">
        <f t="shared" si="6"/>
        <v>0</v>
      </c>
      <c r="AA53" s="7"/>
      <c r="AB53" s="3"/>
    </row>
    <row r="54" spans="1:28" ht="66.75" customHeight="1">
      <c r="A54" s="22"/>
      <c r="B54" s="21"/>
      <c r="C54" s="133"/>
      <c r="D54" s="508"/>
      <c r="E54" s="38"/>
      <c r="F54" s="504"/>
      <c r="G54" s="504"/>
      <c r="H54" s="504"/>
      <c r="I54" s="504"/>
      <c r="J54" s="502"/>
      <c r="K54" s="502"/>
      <c r="L54" s="502"/>
      <c r="M54" s="569" t="s">
        <v>570</v>
      </c>
      <c r="N54" s="29">
        <v>47</v>
      </c>
      <c r="O54" s="28">
        <v>3</v>
      </c>
      <c r="P54" s="27">
        <v>9</v>
      </c>
      <c r="Q54" s="13"/>
      <c r="R54" s="25">
        <v>85</v>
      </c>
      <c r="S54" s="26" t="s">
        <v>571</v>
      </c>
      <c r="T54" s="25">
        <v>1</v>
      </c>
      <c r="U54" s="24">
        <v>0</v>
      </c>
      <c r="V54" s="23"/>
      <c r="W54" s="8"/>
      <c r="X54" s="148">
        <f>SUM(X56)</f>
        <v>10000</v>
      </c>
      <c r="Y54" s="148">
        <v>0</v>
      </c>
      <c r="Z54" s="149">
        <v>0</v>
      </c>
      <c r="AA54" s="7"/>
      <c r="AB54" s="3"/>
    </row>
    <row r="55" spans="1:28" ht="66.75" customHeight="1">
      <c r="A55" s="22"/>
      <c r="B55" s="21"/>
      <c r="C55" s="133"/>
      <c r="D55" s="573"/>
      <c r="E55" s="38"/>
      <c r="F55" s="570"/>
      <c r="G55" s="570"/>
      <c r="H55" s="570"/>
      <c r="I55" s="570"/>
      <c r="J55" s="568"/>
      <c r="K55" s="568"/>
      <c r="L55" s="568"/>
      <c r="M55" s="569" t="s">
        <v>644</v>
      </c>
      <c r="N55" s="29">
        <v>47</v>
      </c>
      <c r="O55" s="28">
        <v>3</v>
      </c>
      <c r="P55" s="27">
        <v>9</v>
      </c>
      <c r="Q55" s="13"/>
      <c r="R55" s="25">
        <v>85</v>
      </c>
      <c r="S55" s="26" t="s">
        <v>571</v>
      </c>
      <c r="T55" s="25">
        <v>1</v>
      </c>
      <c r="U55" s="24">
        <v>90055</v>
      </c>
      <c r="V55" s="23"/>
      <c r="W55" s="8"/>
      <c r="X55" s="148">
        <v>10000</v>
      </c>
      <c r="Y55" s="148">
        <v>0</v>
      </c>
      <c r="Z55" s="149">
        <v>0</v>
      </c>
      <c r="AA55" s="7"/>
      <c r="AB55" s="3"/>
    </row>
    <row r="56" spans="1:28" ht="51" customHeight="1">
      <c r="A56" s="22"/>
      <c r="B56" s="21"/>
      <c r="C56" s="133"/>
      <c r="D56" s="39"/>
      <c r="E56" s="38"/>
      <c r="F56" s="37"/>
      <c r="G56" s="37"/>
      <c r="H56" s="37"/>
      <c r="I56" s="36"/>
      <c r="J56" s="646" t="s">
        <v>47</v>
      </c>
      <c r="K56" s="646"/>
      <c r="L56" s="646"/>
      <c r="M56" s="647"/>
      <c r="N56" s="16">
        <v>47</v>
      </c>
      <c r="O56" s="15">
        <v>3</v>
      </c>
      <c r="P56" s="14">
        <v>9</v>
      </c>
      <c r="Q56" s="13" t="s">
        <v>104</v>
      </c>
      <c r="R56" s="11">
        <v>85</v>
      </c>
      <c r="S56" s="12" t="s">
        <v>571</v>
      </c>
      <c r="T56" s="11">
        <v>1</v>
      </c>
      <c r="U56" s="10">
        <v>90055</v>
      </c>
      <c r="V56" s="9" t="s">
        <v>42</v>
      </c>
      <c r="W56" s="8"/>
      <c r="X56" s="150">
        <v>10000</v>
      </c>
      <c r="Y56" s="150">
        <v>0</v>
      </c>
      <c r="Z56" s="151">
        <v>0</v>
      </c>
      <c r="AA56" s="7"/>
      <c r="AB56" s="3"/>
    </row>
    <row r="57" spans="1:28" ht="23.25" customHeight="1">
      <c r="A57" s="22"/>
      <c r="B57" s="21"/>
      <c r="C57" s="133"/>
      <c r="D57" s="633" t="s">
        <v>101</v>
      </c>
      <c r="E57" s="634"/>
      <c r="F57" s="634"/>
      <c r="G57" s="634"/>
      <c r="H57" s="634"/>
      <c r="I57" s="634"/>
      <c r="J57" s="636"/>
      <c r="K57" s="636"/>
      <c r="L57" s="636"/>
      <c r="M57" s="637"/>
      <c r="N57" s="35">
        <v>47</v>
      </c>
      <c r="O57" s="34">
        <v>4</v>
      </c>
      <c r="P57" s="33" t="s">
        <v>1</v>
      </c>
      <c r="Q57" s="13" t="s">
        <v>1</v>
      </c>
      <c r="R57" s="137" t="s">
        <v>1</v>
      </c>
      <c r="S57" s="138" t="s">
        <v>1</v>
      </c>
      <c r="T57" s="137" t="s">
        <v>1</v>
      </c>
      <c r="U57" s="139" t="s">
        <v>1</v>
      </c>
      <c r="V57" s="32" t="s">
        <v>1</v>
      </c>
      <c r="W57" s="8"/>
      <c r="X57" s="154">
        <f>X58+X67</f>
        <v>674464.82</v>
      </c>
      <c r="Y57" s="154">
        <f t="shared" ref="Y57:Z57" si="7">Y58+Y67</f>
        <v>922104.89</v>
      </c>
      <c r="Z57" s="155">
        <f t="shared" si="7"/>
        <v>1324739.45</v>
      </c>
      <c r="AA57" s="7"/>
      <c r="AB57" s="3"/>
    </row>
    <row r="58" spans="1:28" ht="23.25" customHeight="1">
      <c r="A58" s="22"/>
      <c r="B58" s="21"/>
      <c r="C58" s="133"/>
      <c r="D58" s="31"/>
      <c r="E58" s="638" t="s">
        <v>100</v>
      </c>
      <c r="F58" s="639"/>
      <c r="G58" s="639"/>
      <c r="H58" s="639"/>
      <c r="I58" s="639"/>
      <c r="J58" s="639"/>
      <c r="K58" s="639"/>
      <c r="L58" s="639"/>
      <c r="M58" s="640"/>
      <c r="N58" s="95">
        <v>47</v>
      </c>
      <c r="O58" s="96">
        <v>4</v>
      </c>
      <c r="P58" s="97">
        <v>9</v>
      </c>
      <c r="Q58" s="98" t="s">
        <v>1</v>
      </c>
      <c r="R58" s="99" t="s">
        <v>1</v>
      </c>
      <c r="S58" s="100" t="s">
        <v>1</v>
      </c>
      <c r="T58" s="99" t="s">
        <v>1</v>
      </c>
      <c r="U58" s="101" t="s">
        <v>1</v>
      </c>
      <c r="V58" s="102" t="s">
        <v>1</v>
      </c>
      <c r="W58" s="103"/>
      <c r="X58" s="146">
        <f>X59</f>
        <v>674464.82</v>
      </c>
      <c r="Y58" s="146">
        <f t="shared" ref="Y58:Z59" si="8">Y59</f>
        <v>912104.89</v>
      </c>
      <c r="Z58" s="147">
        <f t="shared" si="8"/>
        <v>1314739.45</v>
      </c>
      <c r="AA58" s="7"/>
      <c r="AB58" s="3"/>
    </row>
    <row r="59" spans="1:28" ht="78.75" customHeight="1">
      <c r="A59" s="22"/>
      <c r="B59" s="21"/>
      <c r="C59" s="133"/>
      <c r="D59" s="20"/>
      <c r="E59" s="30"/>
      <c r="F59" s="641" t="s">
        <v>575</v>
      </c>
      <c r="G59" s="642"/>
      <c r="H59" s="642"/>
      <c r="I59" s="642"/>
      <c r="J59" s="642"/>
      <c r="K59" s="642"/>
      <c r="L59" s="642"/>
      <c r="M59" s="643"/>
      <c r="N59" s="29">
        <v>47</v>
      </c>
      <c r="O59" s="28">
        <v>4</v>
      </c>
      <c r="P59" s="27">
        <v>9</v>
      </c>
      <c r="Q59" s="13" t="s">
        <v>17</v>
      </c>
      <c r="R59" s="25" t="s">
        <v>9</v>
      </c>
      <c r="S59" s="26" t="s">
        <v>5</v>
      </c>
      <c r="T59" s="25" t="s">
        <v>4</v>
      </c>
      <c r="U59" s="24" t="s">
        <v>3</v>
      </c>
      <c r="V59" s="23" t="s">
        <v>1</v>
      </c>
      <c r="W59" s="8"/>
      <c r="X59" s="148">
        <f>X60</f>
        <v>674464.82</v>
      </c>
      <c r="Y59" s="148">
        <f t="shared" si="8"/>
        <v>912104.89</v>
      </c>
      <c r="Z59" s="149">
        <f t="shared" si="8"/>
        <v>1314739.45</v>
      </c>
      <c r="AA59" s="7"/>
      <c r="AB59" s="3"/>
    </row>
    <row r="60" spans="1:28" ht="23.25" customHeight="1">
      <c r="A60" s="22"/>
      <c r="B60" s="21"/>
      <c r="C60" s="133"/>
      <c r="D60" s="20"/>
      <c r="E60" s="19"/>
      <c r="F60" s="17"/>
      <c r="G60" s="641" t="s">
        <v>99</v>
      </c>
      <c r="H60" s="642"/>
      <c r="I60" s="642"/>
      <c r="J60" s="642"/>
      <c r="K60" s="642"/>
      <c r="L60" s="642"/>
      <c r="M60" s="643"/>
      <c r="N60" s="29">
        <v>47</v>
      </c>
      <c r="O60" s="28">
        <v>4</v>
      </c>
      <c r="P60" s="27">
        <v>9</v>
      </c>
      <c r="Q60" s="13" t="s">
        <v>98</v>
      </c>
      <c r="R60" s="25" t="s">
        <v>9</v>
      </c>
      <c r="S60" s="26" t="s">
        <v>22</v>
      </c>
      <c r="T60" s="25" t="s">
        <v>4</v>
      </c>
      <c r="U60" s="24" t="s">
        <v>3</v>
      </c>
      <c r="V60" s="23" t="s">
        <v>1</v>
      </c>
      <c r="W60" s="8"/>
      <c r="X60" s="148">
        <f>X61+X64</f>
        <v>674464.82</v>
      </c>
      <c r="Y60" s="148">
        <f t="shared" ref="Y60:Z60" si="9">Y61+Y64</f>
        <v>912104.89</v>
      </c>
      <c r="Z60" s="149">
        <f t="shared" si="9"/>
        <v>1314739.45</v>
      </c>
      <c r="AA60" s="7"/>
      <c r="AB60" s="3"/>
    </row>
    <row r="61" spans="1:28" ht="0.75" customHeight="1">
      <c r="A61" s="22"/>
      <c r="B61" s="21"/>
      <c r="C61" s="133"/>
      <c r="D61" s="20"/>
      <c r="E61" s="19"/>
      <c r="F61" s="18"/>
      <c r="G61" s="17"/>
      <c r="H61" s="641" t="s">
        <v>97</v>
      </c>
      <c r="I61" s="642"/>
      <c r="J61" s="642"/>
      <c r="K61" s="642"/>
      <c r="L61" s="642"/>
      <c r="M61" s="643"/>
      <c r="N61" s="29">
        <v>47</v>
      </c>
      <c r="O61" s="28">
        <v>4</v>
      </c>
      <c r="P61" s="27">
        <v>9</v>
      </c>
      <c r="Q61" s="13" t="s">
        <v>96</v>
      </c>
      <c r="R61" s="25" t="s">
        <v>9</v>
      </c>
      <c r="S61" s="26" t="s">
        <v>22</v>
      </c>
      <c r="T61" s="25" t="s">
        <v>93</v>
      </c>
      <c r="U61" s="24" t="s">
        <v>3</v>
      </c>
      <c r="V61" s="23" t="s">
        <v>1</v>
      </c>
      <c r="W61" s="8"/>
      <c r="X61" s="148">
        <f>X62</f>
        <v>0</v>
      </c>
      <c r="Y61" s="148">
        <f t="shared" ref="Y61:Z62" si="10">Y62</f>
        <v>0</v>
      </c>
      <c r="Z61" s="149">
        <f t="shared" si="10"/>
        <v>0</v>
      </c>
      <c r="AA61" s="7"/>
      <c r="AB61" s="3"/>
    </row>
    <row r="62" spans="1:28" ht="31.5" hidden="1" customHeight="1">
      <c r="A62" s="22"/>
      <c r="B62" s="21"/>
      <c r="C62" s="133"/>
      <c r="D62" s="20"/>
      <c r="E62" s="19"/>
      <c r="F62" s="18"/>
      <c r="G62" s="18"/>
      <c r="H62" s="17"/>
      <c r="I62" s="641" t="s">
        <v>95</v>
      </c>
      <c r="J62" s="642"/>
      <c r="K62" s="642"/>
      <c r="L62" s="642"/>
      <c r="M62" s="643"/>
      <c r="N62" s="29">
        <v>47</v>
      </c>
      <c r="O62" s="28">
        <v>4</v>
      </c>
      <c r="P62" s="27">
        <v>9</v>
      </c>
      <c r="Q62" s="13" t="s">
        <v>94</v>
      </c>
      <c r="R62" s="25" t="s">
        <v>9</v>
      </c>
      <c r="S62" s="26" t="s">
        <v>22</v>
      </c>
      <c r="T62" s="25" t="s">
        <v>93</v>
      </c>
      <c r="U62" s="24" t="s">
        <v>92</v>
      </c>
      <c r="V62" s="23" t="s">
        <v>1</v>
      </c>
      <c r="W62" s="8"/>
      <c r="X62" s="148">
        <f>X63</f>
        <v>0</v>
      </c>
      <c r="Y62" s="148">
        <f t="shared" si="10"/>
        <v>0</v>
      </c>
      <c r="Z62" s="149">
        <f t="shared" si="10"/>
        <v>0</v>
      </c>
      <c r="AA62" s="7"/>
      <c r="AB62" s="3"/>
    </row>
    <row r="63" spans="1:28" ht="2.25" hidden="1" customHeight="1">
      <c r="A63" s="22"/>
      <c r="B63" s="21"/>
      <c r="C63" s="133"/>
      <c r="D63" s="20"/>
      <c r="E63" s="19"/>
      <c r="F63" s="18"/>
      <c r="G63" s="18"/>
      <c r="H63" s="37"/>
      <c r="I63" s="36"/>
      <c r="J63" s="646" t="s">
        <v>47</v>
      </c>
      <c r="K63" s="646"/>
      <c r="L63" s="646"/>
      <c r="M63" s="647"/>
      <c r="N63" s="16">
        <v>47</v>
      </c>
      <c r="O63" s="15">
        <v>4</v>
      </c>
      <c r="P63" s="14">
        <v>9</v>
      </c>
      <c r="Q63" s="13" t="s">
        <v>94</v>
      </c>
      <c r="R63" s="11" t="s">
        <v>9</v>
      </c>
      <c r="S63" s="12" t="s">
        <v>22</v>
      </c>
      <c r="T63" s="11" t="s">
        <v>93</v>
      </c>
      <c r="U63" s="10" t="s">
        <v>92</v>
      </c>
      <c r="V63" s="9" t="s">
        <v>42</v>
      </c>
      <c r="W63" s="8"/>
      <c r="X63" s="150">
        <v>0</v>
      </c>
      <c r="Y63" s="150">
        <v>0</v>
      </c>
      <c r="Z63" s="151">
        <v>0</v>
      </c>
      <c r="AA63" s="7"/>
      <c r="AB63" s="3"/>
    </row>
    <row r="64" spans="1:28" ht="54" customHeight="1">
      <c r="A64" s="22"/>
      <c r="B64" s="21"/>
      <c r="C64" s="133"/>
      <c r="D64" s="20"/>
      <c r="E64" s="19"/>
      <c r="F64" s="18"/>
      <c r="G64" s="18"/>
      <c r="H64" s="641" t="s">
        <v>91</v>
      </c>
      <c r="I64" s="642"/>
      <c r="J64" s="650"/>
      <c r="K64" s="650"/>
      <c r="L64" s="650"/>
      <c r="M64" s="651"/>
      <c r="N64" s="43">
        <v>47</v>
      </c>
      <c r="O64" s="42">
        <v>4</v>
      </c>
      <c r="P64" s="41">
        <v>9</v>
      </c>
      <c r="Q64" s="13" t="s">
        <v>90</v>
      </c>
      <c r="R64" s="90" t="s">
        <v>9</v>
      </c>
      <c r="S64" s="91" t="s">
        <v>22</v>
      </c>
      <c r="T64" s="90" t="s">
        <v>87</v>
      </c>
      <c r="U64" s="92" t="s">
        <v>3</v>
      </c>
      <c r="V64" s="40" t="s">
        <v>1</v>
      </c>
      <c r="W64" s="8"/>
      <c r="X64" s="156">
        <f>X65</f>
        <v>674464.82</v>
      </c>
      <c r="Y64" s="156">
        <f t="shared" ref="Y64:Z65" si="11">Y65</f>
        <v>912104.89</v>
      </c>
      <c r="Z64" s="157">
        <f t="shared" si="11"/>
        <v>1314739.45</v>
      </c>
      <c r="AA64" s="7"/>
      <c r="AB64" s="3"/>
    </row>
    <row r="65" spans="1:28" ht="29.25" customHeight="1">
      <c r="A65" s="22"/>
      <c r="B65" s="21"/>
      <c r="C65" s="133"/>
      <c r="D65" s="20"/>
      <c r="E65" s="19"/>
      <c r="F65" s="18"/>
      <c r="G65" s="18"/>
      <c r="H65" s="17"/>
      <c r="I65" s="641" t="s">
        <v>89</v>
      </c>
      <c r="J65" s="642"/>
      <c r="K65" s="642"/>
      <c r="L65" s="642"/>
      <c r="M65" s="643"/>
      <c r="N65" s="29">
        <v>47</v>
      </c>
      <c r="O65" s="28">
        <v>4</v>
      </c>
      <c r="P65" s="27">
        <v>9</v>
      </c>
      <c r="Q65" s="13" t="s">
        <v>88</v>
      </c>
      <c r="R65" s="25" t="s">
        <v>9</v>
      </c>
      <c r="S65" s="26" t="s">
        <v>22</v>
      </c>
      <c r="T65" s="25" t="s">
        <v>87</v>
      </c>
      <c r="U65" s="24" t="s">
        <v>86</v>
      </c>
      <c r="V65" s="23" t="s">
        <v>1</v>
      </c>
      <c r="W65" s="8"/>
      <c r="X65" s="148">
        <f>X66</f>
        <v>674464.82</v>
      </c>
      <c r="Y65" s="148">
        <f t="shared" si="11"/>
        <v>912104.89</v>
      </c>
      <c r="Z65" s="149">
        <f t="shared" si="11"/>
        <v>1314739.45</v>
      </c>
      <c r="AA65" s="7"/>
      <c r="AB65" s="3"/>
    </row>
    <row r="66" spans="1:28" ht="43.5" customHeight="1">
      <c r="A66" s="22"/>
      <c r="B66" s="21"/>
      <c r="C66" s="133"/>
      <c r="D66" s="20"/>
      <c r="E66" s="38"/>
      <c r="F66" s="37"/>
      <c r="G66" s="37"/>
      <c r="H66" s="37"/>
      <c r="I66" s="36"/>
      <c r="J66" s="646" t="s">
        <v>47</v>
      </c>
      <c r="K66" s="646"/>
      <c r="L66" s="646"/>
      <c r="M66" s="647"/>
      <c r="N66" s="16">
        <v>47</v>
      </c>
      <c r="O66" s="15">
        <v>4</v>
      </c>
      <c r="P66" s="14">
        <v>9</v>
      </c>
      <c r="Q66" s="13" t="s">
        <v>88</v>
      </c>
      <c r="R66" s="11" t="s">
        <v>9</v>
      </c>
      <c r="S66" s="12" t="s">
        <v>22</v>
      </c>
      <c r="T66" s="11" t="s">
        <v>87</v>
      </c>
      <c r="U66" s="10" t="s">
        <v>86</v>
      </c>
      <c r="V66" s="9" t="s">
        <v>42</v>
      </c>
      <c r="W66" s="8"/>
      <c r="X66" s="150">
        <v>674464.82</v>
      </c>
      <c r="Y66" s="150">
        <v>912104.89</v>
      </c>
      <c r="Z66" s="151">
        <v>1314739.45</v>
      </c>
      <c r="AA66" s="7"/>
      <c r="AB66" s="3"/>
    </row>
    <row r="67" spans="1:28" ht="29.25" customHeight="1">
      <c r="A67" s="22"/>
      <c r="B67" s="21"/>
      <c r="C67" s="133"/>
      <c r="D67" s="20"/>
      <c r="E67" s="638" t="s">
        <v>85</v>
      </c>
      <c r="F67" s="639"/>
      <c r="G67" s="639"/>
      <c r="H67" s="639"/>
      <c r="I67" s="639"/>
      <c r="J67" s="648"/>
      <c r="K67" s="648"/>
      <c r="L67" s="648"/>
      <c r="M67" s="649"/>
      <c r="N67" s="104">
        <v>47</v>
      </c>
      <c r="O67" s="105">
        <v>4</v>
      </c>
      <c r="P67" s="106">
        <v>12</v>
      </c>
      <c r="Q67" s="98" t="s">
        <v>1</v>
      </c>
      <c r="R67" s="134" t="s">
        <v>1</v>
      </c>
      <c r="S67" s="135" t="s">
        <v>1</v>
      </c>
      <c r="T67" s="134" t="s">
        <v>1</v>
      </c>
      <c r="U67" s="136" t="s">
        <v>1</v>
      </c>
      <c r="V67" s="107" t="s">
        <v>1</v>
      </c>
      <c r="W67" s="103"/>
      <c r="X67" s="146">
        <f t="shared" ref="X67:X70" si="12">X68</f>
        <v>0</v>
      </c>
      <c r="Y67" s="146">
        <f t="shared" ref="Y67:Y71" si="13">Y68</f>
        <v>10000</v>
      </c>
      <c r="Z67" s="147">
        <f t="shared" ref="Z67:Z71" si="14">Z68</f>
        <v>10000</v>
      </c>
      <c r="AA67" s="7"/>
      <c r="AB67" s="3"/>
    </row>
    <row r="68" spans="1:28" ht="86.25" customHeight="1">
      <c r="A68" s="22"/>
      <c r="B68" s="21"/>
      <c r="C68" s="133"/>
      <c r="D68" s="20"/>
      <c r="E68" s="30"/>
      <c r="F68" s="641" t="s">
        <v>576</v>
      </c>
      <c r="G68" s="642"/>
      <c r="H68" s="642"/>
      <c r="I68" s="642"/>
      <c r="J68" s="642"/>
      <c r="K68" s="642"/>
      <c r="L68" s="642"/>
      <c r="M68" s="643"/>
      <c r="N68" s="29">
        <v>47</v>
      </c>
      <c r="O68" s="28">
        <v>4</v>
      </c>
      <c r="P68" s="27">
        <v>12</v>
      </c>
      <c r="Q68" s="13" t="s">
        <v>17</v>
      </c>
      <c r="R68" s="25" t="s">
        <v>9</v>
      </c>
      <c r="S68" s="26" t="s">
        <v>5</v>
      </c>
      <c r="T68" s="25" t="s">
        <v>4</v>
      </c>
      <c r="U68" s="24" t="s">
        <v>3</v>
      </c>
      <c r="V68" s="23" t="s">
        <v>1</v>
      </c>
      <c r="W68" s="8"/>
      <c r="X68" s="148">
        <f t="shared" si="12"/>
        <v>0</v>
      </c>
      <c r="Y68" s="148">
        <f t="shared" si="13"/>
        <v>10000</v>
      </c>
      <c r="Z68" s="149">
        <f t="shared" si="14"/>
        <v>10000</v>
      </c>
      <c r="AA68" s="7"/>
      <c r="AB68" s="3"/>
    </row>
    <row r="69" spans="1:28" ht="39.75" customHeight="1">
      <c r="A69" s="22"/>
      <c r="B69" s="21"/>
      <c r="C69" s="133"/>
      <c r="D69" s="20"/>
      <c r="E69" s="19"/>
      <c r="F69" s="17"/>
      <c r="G69" s="641" t="s">
        <v>84</v>
      </c>
      <c r="H69" s="642"/>
      <c r="I69" s="642"/>
      <c r="J69" s="642"/>
      <c r="K69" s="642"/>
      <c r="L69" s="642"/>
      <c r="M69" s="643"/>
      <c r="N69" s="29">
        <v>47</v>
      </c>
      <c r="O69" s="28">
        <v>4</v>
      </c>
      <c r="P69" s="27">
        <v>12</v>
      </c>
      <c r="Q69" s="13" t="s">
        <v>83</v>
      </c>
      <c r="R69" s="25" t="s">
        <v>9</v>
      </c>
      <c r="S69" s="26" t="s">
        <v>79</v>
      </c>
      <c r="T69" s="25" t="s">
        <v>4</v>
      </c>
      <c r="U69" s="24" t="s">
        <v>3</v>
      </c>
      <c r="V69" s="23" t="s">
        <v>1</v>
      </c>
      <c r="W69" s="8"/>
      <c r="X69" s="148">
        <f t="shared" si="12"/>
        <v>0</v>
      </c>
      <c r="Y69" s="148">
        <f t="shared" si="13"/>
        <v>10000</v>
      </c>
      <c r="Z69" s="149">
        <f t="shared" si="14"/>
        <v>10000</v>
      </c>
      <c r="AA69" s="7"/>
      <c r="AB69" s="3"/>
    </row>
    <row r="70" spans="1:28" ht="43.5" customHeight="1">
      <c r="A70" s="22"/>
      <c r="B70" s="21"/>
      <c r="C70" s="133"/>
      <c r="D70" s="20"/>
      <c r="E70" s="19"/>
      <c r="F70" s="18"/>
      <c r="G70" s="17"/>
      <c r="H70" s="641" t="s">
        <v>82</v>
      </c>
      <c r="I70" s="642"/>
      <c r="J70" s="642"/>
      <c r="K70" s="642"/>
      <c r="L70" s="642"/>
      <c r="M70" s="643"/>
      <c r="N70" s="29">
        <v>47</v>
      </c>
      <c r="O70" s="28">
        <v>4</v>
      </c>
      <c r="P70" s="27">
        <v>12</v>
      </c>
      <c r="Q70" s="13" t="s">
        <v>81</v>
      </c>
      <c r="R70" s="25" t="s">
        <v>9</v>
      </c>
      <c r="S70" s="26" t="s">
        <v>79</v>
      </c>
      <c r="T70" s="25" t="s">
        <v>69</v>
      </c>
      <c r="U70" s="24" t="s">
        <v>3</v>
      </c>
      <c r="V70" s="23" t="s">
        <v>1</v>
      </c>
      <c r="W70" s="8"/>
      <c r="X70" s="148">
        <f t="shared" si="12"/>
        <v>0</v>
      </c>
      <c r="Y70" s="148">
        <f t="shared" si="13"/>
        <v>10000</v>
      </c>
      <c r="Z70" s="149">
        <f t="shared" si="14"/>
        <v>10000</v>
      </c>
      <c r="AA70" s="7"/>
      <c r="AB70" s="3"/>
    </row>
    <row r="71" spans="1:28" ht="35.25" customHeight="1">
      <c r="A71" s="22"/>
      <c r="B71" s="21"/>
      <c r="C71" s="133"/>
      <c r="D71" s="20"/>
      <c r="E71" s="19"/>
      <c r="F71" s="18"/>
      <c r="G71" s="18"/>
      <c r="H71" s="17"/>
      <c r="I71" s="641" t="s">
        <v>496</v>
      </c>
      <c r="J71" s="642"/>
      <c r="K71" s="642"/>
      <c r="L71" s="642"/>
      <c r="M71" s="643"/>
      <c r="N71" s="29">
        <v>47</v>
      </c>
      <c r="O71" s="28">
        <v>4</v>
      </c>
      <c r="P71" s="27">
        <v>12</v>
      </c>
      <c r="Q71" s="13" t="s">
        <v>80</v>
      </c>
      <c r="R71" s="25" t="s">
        <v>9</v>
      </c>
      <c r="S71" s="26" t="s">
        <v>79</v>
      </c>
      <c r="T71" s="25" t="s">
        <v>69</v>
      </c>
      <c r="U71" s="24">
        <v>90052</v>
      </c>
      <c r="V71" s="23" t="s">
        <v>1</v>
      </c>
      <c r="W71" s="8"/>
      <c r="X71" s="148">
        <f>X72</f>
        <v>0</v>
      </c>
      <c r="Y71" s="148">
        <f t="shared" si="13"/>
        <v>10000</v>
      </c>
      <c r="Z71" s="149">
        <f t="shared" si="14"/>
        <v>10000</v>
      </c>
      <c r="AA71" s="7"/>
      <c r="AB71" s="3"/>
    </row>
    <row r="72" spans="1:28" ht="48" customHeight="1">
      <c r="A72" s="22"/>
      <c r="B72" s="21"/>
      <c r="C72" s="133"/>
      <c r="D72" s="39"/>
      <c r="E72" s="38"/>
      <c r="F72" s="37"/>
      <c r="G72" s="37"/>
      <c r="H72" s="37"/>
      <c r="I72" s="36"/>
      <c r="J72" s="646" t="s">
        <v>47</v>
      </c>
      <c r="K72" s="646"/>
      <c r="L72" s="646"/>
      <c r="M72" s="647"/>
      <c r="N72" s="16">
        <v>47</v>
      </c>
      <c r="O72" s="15">
        <v>4</v>
      </c>
      <c r="P72" s="14">
        <v>12</v>
      </c>
      <c r="Q72" s="13" t="s">
        <v>80</v>
      </c>
      <c r="R72" s="11" t="s">
        <v>9</v>
      </c>
      <c r="S72" s="12" t="s">
        <v>79</v>
      </c>
      <c r="T72" s="11" t="s">
        <v>69</v>
      </c>
      <c r="U72" s="10">
        <v>90052</v>
      </c>
      <c r="V72" s="9" t="s">
        <v>42</v>
      </c>
      <c r="W72" s="8"/>
      <c r="X72" s="150">
        <v>0</v>
      </c>
      <c r="Y72" s="150">
        <v>10000</v>
      </c>
      <c r="Z72" s="151">
        <v>10000</v>
      </c>
      <c r="AA72" s="7"/>
      <c r="AB72" s="3"/>
    </row>
    <row r="73" spans="1:28" ht="29.25" customHeight="1">
      <c r="A73" s="22"/>
      <c r="B73" s="21"/>
      <c r="C73" s="133"/>
      <c r="D73" s="633" t="s">
        <v>78</v>
      </c>
      <c r="E73" s="634"/>
      <c r="F73" s="634"/>
      <c r="G73" s="634"/>
      <c r="H73" s="634"/>
      <c r="I73" s="634"/>
      <c r="J73" s="636"/>
      <c r="K73" s="636"/>
      <c r="L73" s="636"/>
      <c r="M73" s="637"/>
      <c r="N73" s="35">
        <v>47</v>
      </c>
      <c r="O73" s="34">
        <v>5</v>
      </c>
      <c r="P73" s="33" t="s">
        <v>1</v>
      </c>
      <c r="Q73" s="13" t="s">
        <v>1</v>
      </c>
      <c r="R73" s="137" t="s">
        <v>1</v>
      </c>
      <c r="S73" s="138" t="s">
        <v>1</v>
      </c>
      <c r="T73" s="137" t="s">
        <v>1</v>
      </c>
      <c r="U73" s="139" t="s">
        <v>1</v>
      </c>
      <c r="V73" s="32" t="s">
        <v>1</v>
      </c>
      <c r="W73" s="8"/>
      <c r="X73" s="158">
        <f>X74+X80+X86</f>
        <v>30000</v>
      </c>
      <c r="Y73" s="158">
        <f t="shared" ref="Y73:Z73" si="15">Y74+Y80+Y86</f>
        <v>30000</v>
      </c>
      <c r="Z73" s="159">
        <f t="shared" si="15"/>
        <v>30000</v>
      </c>
      <c r="AA73" s="7"/>
      <c r="AB73" s="3"/>
    </row>
    <row r="74" spans="1:28" ht="23.25" customHeight="1">
      <c r="A74" s="22"/>
      <c r="B74" s="21"/>
      <c r="C74" s="133"/>
      <c r="D74" s="31"/>
      <c r="E74" s="638" t="s">
        <v>77</v>
      </c>
      <c r="F74" s="639"/>
      <c r="G74" s="639"/>
      <c r="H74" s="639"/>
      <c r="I74" s="639"/>
      <c r="J74" s="639"/>
      <c r="K74" s="639"/>
      <c r="L74" s="639"/>
      <c r="M74" s="640"/>
      <c r="N74" s="95">
        <v>47</v>
      </c>
      <c r="O74" s="96">
        <v>5</v>
      </c>
      <c r="P74" s="97">
        <v>1</v>
      </c>
      <c r="Q74" s="98" t="s">
        <v>1</v>
      </c>
      <c r="R74" s="99" t="s">
        <v>1</v>
      </c>
      <c r="S74" s="100" t="s">
        <v>1</v>
      </c>
      <c r="T74" s="99" t="s">
        <v>1</v>
      </c>
      <c r="U74" s="101" t="s">
        <v>1</v>
      </c>
      <c r="V74" s="102" t="s">
        <v>1</v>
      </c>
      <c r="W74" s="103"/>
      <c r="X74" s="146">
        <f t="shared" ref="X74:X77" si="16">X75</f>
        <v>0</v>
      </c>
      <c r="Y74" s="146">
        <f t="shared" ref="Y74:Y78" si="17">Y75</f>
        <v>10000</v>
      </c>
      <c r="Z74" s="147">
        <f t="shared" ref="Z74:Z78" si="18">Z75</f>
        <v>10000</v>
      </c>
      <c r="AA74" s="7"/>
      <c r="AB74" s="3"/>
    </row>
    <row r="75" spans="1:28" ht="72" customHeight="1">
      <c r="A75" s="22"/>
      <c r="B75" s="21"/>
      <c r="C75" s="133"/>
      <c r="D75" s="20"/>
      <c r="E75" s="30"/>
      <c r="F75" s="641" t="s">
        <v>494</v>
      </c>
      <c r="G75" s="642"/>
      <c r="H75" s="642"/>
      <c r="I75" s="642"/>
      <c r="J75" s="642"/>
      <c r="K75" s="642"/>
      <c r="L75" s="642"/>
      <c r="M75" s="643"/>
      <c r="N75" s="29">
        <v>47</v>
      </c>
      <c r="O75" s="28">
        <v>5</v>
      </c>
      <c r="P75" s="27">
        <v>1</v>
      </c>
      <c r="Q75" s="13" t="s">
        <v>17</v>
      </c>
      <c r="R75" s="25" t="s">
        <v>9</v>
      </c>
      <c r="S75" s="26" t="s">
        <v>5</v>
      </c>
      <c r="T75" s="25" t="s">
        <v>4</v>
      </c>
      <c r="U75" s="24" t="s">
        <v>3</v>
      </c>
      <c r="V75" s="23" t="s">
        <v>1</v>
      </c>
      <c r="W75" s="8"/>
      <c r="X75" s="148">
        <f t="shared" si="16"/>
        <v>0</v>
      </c>
      <c r="Y75" s="148">
        <f t="shared" si="17"/>
        <v>10000</v>
      </c>
      <c r="Z75" s="149">
        <f t="shared" si="18"/>
        <v>10000</v>
      </c>
      <c r="AA75" s="7"/>
      <c r="AB75" s="3"/>
    </row>
    <row r="76" spans="1:28" ht="23.25" customHeight="1">
      <c r="A76" s="22"/>
      <c r="B76" s="21"/>
      <c r="C76" s="133"/>
      <c r="D76" s="20"/>
      <c r="E76" s="19"/>
      <c r="F76" s="17"/>
      <c r="G76" s="641" t="s">
        <v>76</v>
      </c>
      <c r="H76" s="642"/>
      <c r="I76" s="642"/>
      <c r="J76" s="642"/>
      <c r="K76" s="642"/>
      <c r="L76" s="642"/>
      <c r="M76" s="643"/>
      <c r="N76" s="29">
        <v>47</v>
      </c>
      <c r="O76" s="28">
        <v>5</v>
      </c>
      <c r="P76" s="27">
        <v>1</v>
      </c>
      <c r="Q76" s="13" t="s">
        <v>75</v>
      </c>
      <c r="R76" s="25" t="s">
        <v>9</v>
      </c>
      <c r="S76" s="26" t="s">
        <v>70</v>
      </c>
      <c r="T76" s="25" t="s">
        <v>4</v>
      </c>
      <c r="U76" s="24" t="s">
        <v>3</v>
      </c>
      <c r="V76" s="23" t="s">
        <v>1</v>
      </c>
      <c r="W76" s="8"/>
      <c r="X76" s="148">
        <f t="shared" si="16"/>
        <v>0</v>
      </c>
      <c r="Y76" s="148">
        <f t="shared" si="17"/>
        <v>10000</v>
      </c>
      <c r="Z76" s="149">
        <f t="shared" si="18"/>
        <v>10000</v>
      </c>
      <c r="AA76" s="7"/>
      <c r="AB76" s="3"/>
    </row>
    <row r="77" spans="1:28" ht="33.75" customHeight="1">
      <c r="A77" s="22"/>
      <c r="B77" s="21"/>
      <c r="C77" s="133"/>
      <c r="D77" s="20"/>
      <c r="E77" s="19"/>
      <c r="F77" s="18"/>
      <c r="G77" s="17"/>
      <c r="H77" s="641" t="s">
        <v>74</v>
      </c>
      <c r="I77" s="642"/>
      <c r="J77" s="642"/>
      <c r="K77" s="642"/>
      <c r="L77" s="642"/>
      <c r="M77" s="643"/>
      <c r="N77" s="29">
        <v>47</v>
      </c>
      <c r="O77" s="28">
        <v>5</v>
      </c>
      <c r="P77" s="27">
        <v>1</v>
      </c>
      <c r="Q77" s="13" t="s">
        <v>73</v>
      </c>
      <c r="R77" s="25" t="s">
        <v>9</v>
      </c>
      <c r="S77" s="26" t="s">
        <v>70</v>
      </c>
      <c r="T77" s="25" t="s">
        <v>69</v>
      </c>
      <c r="U77" s="24" t="s">
        <v>3</v>
      </c>
      <c r="V77" s="23" t="s">
        <v>1</v>
      </c>
      <c r="W77" s="8"/>
      <c r="X77" s="148">
        <f t="shared" si="16"/>
        <v>0</v>
      </c>
      <c r="Y77" s="148">
        <f t="shared" si="17"/>
        <v>10000</v>
      </c>
      <c r="Z77" s="149">
        <f t="shared" si="18"/>
        <v>10000</v>
      </c>
      <c r="AA77" s="7"/>
      <c r="AB77" s="3"/>
    </row>
    <row r="78" spans="1:28" ht="23.25" customHeight="1">
      <c r="A78" s="22"/>
      <c r="B78" s="21"/>
      <c r="C78" s="133"/>
      <c r="D78" s="20"/>
      <c r="E78" s="19"/>
      <c r="F78" s="18"/>
      <c r="G78" s="18"/>
      <c r="H78" s="17"/>
      <c r="I78" s="641" t="s">
        <v>72</v>
      </c>
      <c r="J78" s="642"/>
      <c r="K78" s="642"/>
      <c r="L78" s="642"/>
      <c r="M78" s="643"/>
      <c r="N78" s="29">
        <v>47</v>
      </c>
      <c r="O78" s="28">
        <v>5</v>
      </c>
      <c r="P78" s="27">
        <v>1</v>
      </c>
      <c r="Q78" s="13" t="s">
        <v>71</v>
      </c>
      <c r="R78" s="25" t="s">
        <v>9</v>
      </c>
      <c r="S78" s="26" t="s">
        <v>70</v>
      </c>
      <c r="T78" s="25" t="s">
        <v>69</v>
      </c>
      <c r="U78" s="24" t="s">
        <v>68</v>
      </c>
      <c r="V78" s="23" t="s">
        <v>1</v>
      </c>
      <c r="W78" s="8"/>
      <c r="X78" s="148">
        <f>X79</f>
        <v>0</v>
      </c>
      <c r="Y78" s="148">
        <f t="shared" si="17"/>
        <v>10000</v>
      </c>
      <c r="Z78" s="149">
        <f t="shared" si="18"/>
        <v>10000</v>
      </c>
      <c r="AA78" s="7"/>
      <c r="AB78" s="3"/>
    </row>
    <row r="79" spans="1:28" ht="43.5" customHeight="1">
      <c r="A79" s="22"/>
      <c r="B79" s="21"/>
      <c r="C79" s="133"/>
      <c r="D79" s="20"/>
      <c r="E79" s="38"/>
      <c r="F79" s="37"/>
      <c r="G79" s="37"/>
      <c r="H79" s="37"/>
      <c r="I79" s="36"/>
      <c r="J79" s="646" t="s">
        <v>47</v>
      </c>
      <c r="K79" s="646"/>
      <c r="L79" s="646"/>
      <c r="M79" s="647"/>
      <c r="N79" s="16">
        <v>47</v>
      </c>
      <c r="O79" s="15">
        <v>5</v>
      </c>
      <c r="P79" s="14">
        <v>1</v>
      </c>
      <c r="Q79" s="13" t="s">
        <v>71</v>
      </c>
      <c r="R79" s="11" t="s">
        <v>9</v>
      </c>
      <c r="S79" s="12" t="s">
        <v>70</v>
      </c>
      <c r="T79" s="11" t="s">
        <v>69</v>
      </c>
      <c r="U79" s="10" t="s">
        <v>68</v>
      </c>
      <c r="V79" s="9" t="s">
        <v>42</v>
      </c>
      <c r="W79" s="8"/>
      <c r="X79" s="150">
        <v>0</v>
      </c>
      <c r="Y79" s="150">
        <v>10000</v>
      </c>
      <c r="Z79" s="151">
        <v>10000</v>
      </c>
      <c r="AA79" s="7"/>
      <c r="AB79" s="3"/>
    </row>
    <row r="80" spans="1:28" ht="23.25" customHeight="1">
      <c r="A80" s="22"/>
      <c r="B80" s="21"/>
      <c r="C80" s="133"/>
      <c r="D80" s="20"/>
      <c r="E80" s="638" t="s">
        <v>67</v>
      </c>
      <c r="F80" s="639"/>
      <c r="G80" s="639"/>
      <c r="H80" s="639"/>
      <c r="I80" s="639"/>
      <c r="J80" s="648"/>
      <c r="K80" s="648"/>
      <c r="L80" s="648"/>
      <c r="M80" s="649"/>
      <c r="N80" s="104">
        <v>47</v>
      </c>
      <c r="O80" s="105">
        <v>5</v>
      </c>
      <c r="P80" s="106">
        <v>2</v>
      </c>
      <c r="Q80" s="98" t="s">
        <v>1</v>
      </c>
      <c r="R80" s="134" t="s">
        <v>1</v>
      </c>
      <c r="S80" s="135" t="s">
        <v>1</v>
      </c>
      <c r="T80" s="134" t="s">
        <v>1</v>
      </c>
      <c r="U80" s="136" t="s">
        <v>1</v>
      </c>
      <c r="V80" s="107" t="s">
        <v>1</v>
      </c>
      <c r="W80" s="103"/>
      <c r="X80" s="146">
        <f t="shared" ref="X80:X83" si="19">X81</f>
        <v>0</v>
      </c>
      <c r="Y80" s="146">
        <f t="shared" ref="Y80:Y84" si="20">Y81</f>
        <v>10000</v>
      </c>
      <c r="Z80" s="147">
        <f t="shared" ref="Z80:Z84" si="21">Z81</f>
        <v>10000</v>
      </c>
      <c r="AA80" s="7"/>
      <c r="AB80" s="3"/>
    </row>
    <row r="81" spans="1:28" ht="78.75" customHeight="1">
      <c r="A81" s="22"/>
      <c r="B81" s="21"/>
      <c r="C81" s="133"/>
      <c r="D81" s="20"/>
      <c r="E81" s="30"/>
      <c r="F81" s="641" t="s">
        <v>575</v>
      </c>
      <c r="G81" s="642"/>
      <c r="H81" s="642"/>
      <c r="I81" s="642"/>
      <c r="J81" s="642"/>
      <c r="K81" s="642"/>
      <c r="L81" s="642"/>
      <c r="M81" s="643"/>
      <c r="N81" s="29">
        <v>47</v>
      </c>
      <c r="O81" s="28">
        <v>5</v>
      </c>
      <c r="P81" s="27">
        <v>2</v>
      </c>
      <c r="Q81" s="13" t="s">
        <v>17</v>
      </c>
      <c r="R81" s="25" t="s">
        <v>9</v>
      </c>
      <c r="S81" s="26" t="s">
        <v>5</v>
      </c>
      <c r="T81" s="25" t="s">
        <v>4</v>
      </c>
      <c r="U81" s="24" t="s">
        <v>3</v>
      </c>
      <c r="V81" s="23" t="s">
        <v>1</v>
      </c>
      <c r="W81" s="8"/>
      <c r="X81" s="148">
        <f t="shared" si="19"/>
        <v>0</v>
      </c>
      <c r="Y81" s="148">
        <f t="shared" si="20"/>
        <v>10000</v>
      </c>
      <c r="Z81" s="149">
        <f t="shared" si="21"/>
        <v>10000</v>
      </c>
      <c r="AA81" s="7"/>
      <c r="AB81" s="3"/>
    </row>
    <row r="82" spans="1:28" ht="43.5" customHeight="1">
      <c r="A82" s="22"/>
      <c r="B82" s="21"/>
      <c r="C82" s="133"/>
      <c r="D82" s="20"/>
      <c r="E82" s="19"/>
      <c r="F82" s="17"/>
      <c r="G82" s="641" t="s">
        <v>66</v>
      </c>
      <c r="H82" s="642"/>
      <c r="I82" s="642"/>
      <c r="J82" s="642"/>
      <c r="K82" s="642"/>
      <c r="L82" s="642"/>
      <c r="M82" s="643"/>
      <c r="N82" s="29">
        <v>47</v>
      </c>
      <c r="O82" s="28">
        <v>5</v>
      </c>
      <c r="P82" s="27">
        <v>2</v>
      </c>
      <c r="Q82" s="13" t="s">
        <v>65</v>
      </c>
      <c r="R82" s="25" t="s">
        <v>9</v>
      </c>
      <c r="S82" s="26" t="s">
        <v>60</v>
      </c>
      <c r="T82" s="25" t="s">
        <v>4</v>
      </c>
      <c r="U82" s="24" t="s">
        <v>3</v>
      </c>
      <c r="V82" s="23" t="s">
        <v>1</v>
      </c>
      <c r="W82" s="8"/>
      <c r="X82" s="148">
        <f t="shared" si="19"/>
        <v>0</v>
      </c>
      <c r="Y82" s="148">
        <f t="shared" si="20"/>
        <v>10000</v>
      </c>
      <c r="Z82" s="149">
        <f t="shared" si="21"/>
        <v>10000</v>
      </c>
      <c r="AA82" s="7"/>
      <c r="AB82" s="3"/>
    </row>
    <row r="83" spans="1:28" ht="36" customHeight="1">
      <c r="A83" s="22"/>
      <c r="B83" s="21"/>
      <c r="C83" s="133"/>
      <c r="D83" s="20"/>
      <c r="E83" s="19"/>
      <c r="F83" s="18"/>
      <c r="G83" s="17"/>
      <c r="H83" s="641" t="s">
        <v>64</v>
      </c>
      <c r="I83" s="642"/>
      <c r="J83" s="642"/>
      <c r="K83" s="642"/>
      <c r="L83" s="642"/>
      <c r="M83" s="643"/>
      <c r="N83" s="29">
        <v>47</v>
      </c>
      <c r="O83" s="28">
        <v>5</v>
      </c>
      <c r="P83" s="27">
        <v>2</v>
      </c>
      <c r="Q83" s="13" t="s">
        <v>63</v>
      </c>
      <c r="R83" s="25" t="s">
        <v>9</v>
      </c>
      <c r="S83" s="26" t="s">
        <v>60</v>
      </c>
      <c r="T83" s="25" t="s">
        <v>44</v>
      </c>
      <c r="U83" s="24" t="s">
        <v>3</v>
      </c>
      <c r="V83" s="23" t="s">
        <v>1</v>
      </c>
      <c r="W83" s="8"/>
      <c r="X83" s="148">
        <f t="shared" si="19"/>
        <v>0</v>
      </c>
      <c r="Y83" s="148">
        <f t="shared" si="20"/>
        <v>10000</v>
      </c>
      <c r="Z83" s="149">
        <f t="shared" si="21"/>
        <v>10000</v>
      </c>
      <c r="AA83" s="7"/>
      <c r="AB83" s="3"/>
    </row>
    <row r="84" spans="1:28" ht="23.25" customHeight="1">
      <c r="A84" s="22"/>
      <c r="B84" s="21"/>
      <c r="C84" s="133"/>
      <c r="D84" s="20"/>
      <c r="E84" s="19"/>
      <c r="F84" s="18"/>
      <c r="G84" s="18"/>
      <c r="H84" s="17"/>
      <c r="I84" s="641" t="s">
        <v>62</v>
      </c>
      <c r="J84" s="642"/>
      <c r="K84" s="642"/>
      <c r="L84" s="642"/>
      <c r="M84" s="643"/>
      <c r="N84" s="29">
        <v>47</v>
      </c>
      <c r="O84" s="28">
        <v>5</v>
      </c>
      <c r="P84" s="27">
        <v>2</v>
      </c>
      <c r="Q84" s="13" t="s">
        <v>61</v>
      </c>
      <c r="R84" s="25" t="s">
        <v>9</v>
      </c>
      <c r="S84" s="26" t="s">
        <v>60</v>
      </c>
      <c r="T84" s="25" t="s">
        <v>44</v>
      </c>
      <c r="U84" s="24" t="s">
        <v>59</v>
      </c>
      <c r="V84" s="23" t="s">
        <v>1</v>
      </c>
      <c r="W84" s="8"/>
      <c r="X84" s="148">
        <f>X85</f>
        <v>0</v>
      </c>
      <c r="Y84" s="148">
        <f t="shared" si="20"/>
        <v>10000</v>
      </c>
      <c r="Z84" s="149">
        <f t="shared" si="21"/>
        <v>10000</v>
      </c>
      <c r="AA84" s="7"/>
      <c r="AB84" s="3"/>
    </row>
    <row r="85" spans="1:28" ht="43.5" customHeight="1">
      <c r="A85" s="22"/>
      <c r="B85" s="21"/>
      <c r="C85" s="133"/>
      <c r="D85" s="20"/>
      <c r="E85" s="38"/>
      <c r="F85" s="37"/>
      <c r="G85" s="37"/>
      <c r="H85" s="37"/>
      <c r="I85" s="36"/>
      <c r="J85" s="646" t="s">
        <v>47</v>
      </c>
      <c r="K85" s="646"/>
      <c r="L85" s="646"/>
      <c r="M85" s="647"/>
      <c r="N85" s="16">
        <v>47</v>
      </c>
      <c r="O85" s="15">
        <v>5</v>
      </c>
      <c r="P85" s="14">
        <v>2</v>
      </c>
      <c r="Q85" s="13" t="s">
        <v>61</v>
      </c>
      <c r="R85" s="11" t="s">
        <v>9</v>
      </c>
      <c r="S85" s="12" t="s">
        <v>60</v>
      </c>
      <c r="T85" s="11" t="s">
        <v>44</v>
      </c>
      <c r="U85" s="10" t="s">
        <v>59</v>
      </c>
      <c r="V85" s="9" t="s">
        <v>42</v>
      </c>
      <c r="W85" s="8"/>
      <c r="X85" s="150">
        <v>0</v>
      </c>
      <c r="Y85" s="150">
        <v>10000</v>
      </c>
      <c r="Z85" s="151">
        <v>10000</v>
      </c>
      <c r="AA85" s="7"/>
      <c r="AB85" s="3"/>
    </row>
    <row r="86" spans="1:28" ht="23.25" customHeight="1">
      <c r="A86" s="22"/>
      <c r="B86" s="21"/>
      <c r="C86" s="133"/>
      <c r="D86" s="20"/>
      <c r="E86" s="638" t="s">
        <v>58</v>
      </c>
      <c r="F86" s="639"/>
      <c r="G86" s="639"/>
      <c r="H86" s="639"/>
      <c r="I86" s="639"/>
      <c r="J86" s="648"/>
      <c r="K86" s="648"/>
      <c r="L86" s="648"/>
      <c r="M86" s="649"/>
      <c r="N86" s="104">
        <v>47</v>
      </c>
      <c r="O86" s="105">
        <v>5</v>
      </c>
      <c r="P86" s="106">
        <v>3</v>
      </c>
      <c r="Q86" s="98" t="s">
        <v>1</v>
      </c>
      <c r="R86" s="134" t="s">
        <v>1</v>
      </c>
      <c r="S86" s="135" t="s">
        <v>1</v>
      </c>
      <c r="T86" s="134" t="s">
        <v>1</v>
      </c>
      <c r="U86" s="136" t="s">
        <v>1</v>
      </c>
      <c r="V86" s="107" t="s">
        <v>1</v>
      </c>
      <c r="W86" s="103"/>
      <c r="X86" s="160">
        <f>X87</f>
        <v>30000</v>
      </c>
      <c r="Y86" s="160">
        <f t="shared" ref="Y86:Z87" si="22">Y87</f>
        <v>10000</v>
      </c>
      <c r="Z86" s="161">
        <f t="shared" si="22"/>
        <v>10000</v>
      </c>
      <c r="AA86" s="7"/>
      <c r="AB86" s="3"/>
    </row>
    <row r="87" spans="1:28" ht="72" customHeight="1">
      <c r="A87" s="22"/>
      <c r="B87" s="21"/>
      <c r="C87" s="133"/>
      <c r="D87" s="20"/>
      <c r="E87" s="30"/>
      <c r="F87" s="641" t="s">
        <v>575</v>
      </c>
      <c r="G87" s="642"/>
      <c r="H87" s="642"/>
      <c r="I87" s="642"/>
      <c r="J87" s="642"/>
      <c r="K87" s="642"/>
      <c r="L87" s="642"/>
      <c r="M87" s="643"/>
      <c r="N87" s="29">
        <v>47</v>
      </c>
      <c r="O87" s="28">
        <v>5</v>
      </c>
      <c r="P87" s="27">
        <v>3</v>
      </c>
      <c r="Q87" s="13" t="s">
        <v>17</v>
      </c>
      <c r="R87" s="25" t="s">
        <v>9</v>
      </c>
      <c r="S87" s="26" t="s">
        <v>5</v>
      </c>
      <c r="T87" s="25" t="s">
        <v>4</v>
      </c>
      <c r="U87" s="24" t="s">
        <v>3</v>
      </c>
      <c r="V87" s="23" t="s">
        <v>1</v>
      </c>
      <c r="W87" s="8"/>
      <c r="X87" s="148">
        <f>X88</f>
        <v>30000</v>
      </c>
      <c r="Y87" s="148">
        <f t="shared" si="22"/>
        <v>10000</v>
      </c>
      <c r="Z87" s="149">
        <f t="shared" si="22"/>
        <v>10000</v>
      </c>
      <c r="AA87" s="7"/>
      <c r="AB87" s="3"/>
    </row>
    <row r="88" spans="1:28" ht="29.25" customHeight="1">
      <c r="A88" s="22"/>
      <c r="B88" s="21"/>
      <c r="C88" s="133"/>
      <c r="D88" s="20"/>
      <c r="E88" s="19"/>
      <c r="F88" s="17"/>
      <c r="G88" s="641" t="s">
        <v>57</v>
      </c>
      <c r="H88" s="642"/>
      <c r="I88" s="642"/>
      <c r="J88" s="642"/>
      <c r="K88" s="642"/>
      <c r="L88" s="642"/>
      <c r="M88" s="643"/>
      <c r="N88" s="29">
        <v>47</v>
      </c>
      <c r="O88" s="28">
        <v>5</v>
      </c>
      <c r="P88" s="27">
        <v>3</v>
      </c>
      <c r="Q88" s="13" t="s">
        <v>56</v>
      </c>
      <c r="R88" s="25" t="s">
        <v>9</v>
      </c>
      <c r="S88" s="26" t="s">
        <v>45</v>
      </c>
      <c r="T88" s="25" t="s">
        <v>4</v>
      </c>
      <c r="U88" s="24" t="s">
        <v>3</v>
      </c>
      <c r="V88" s="23" t="s">
        <v>1</v>
      </c>
      <c r="W88" s="8"/>
      <c r="X88" s="148">
        <f>X89+X92</f>
        <v>30000</v>
      </c>
      <c r="Y88" s="148">
        <f t="shared" ref="Y88:Z88" si="23">Y89+Y92</f>
        <v>10000</v>
      </c>
      <c r="Z88" s="149">
        <f t="shared" si="23"/>
        <v>10000</v>
      </c>
      <c r="AA88" s="7"/>
      <c r="AB88" s="3"/>
    </row>
    <row r="89" spans="1:28" ht="29.25" customHeight="1">
      <c r="A89" s="22"/>
      <c r="B89" s="21"/>
      <c r="C89" s="133"/>
      <c r="D89" s="20"/>
      <c r="E89" s="19"/>
      <c r="F89" s="18"/>
      <c r="G89" s="17"/>
      <c r="H89" s="641" t="s">
        <v>55</v>
      </c>
      <c r="I89" s="642"/>
      <c r="J89" s="642"/>
      <c r="K89" s="642"/>
      <c r="L89" s="642"/>
      <c r="M89" s="643"/>
      <c r="N89" s="29">
        <v>47</v>
      </c>
      <c r="O89" s="28">
        <v>5</v>
      </c>
      <c r="P89" s="27">
        <v>3</v>
      </c>
      <c r="Q89" s="13" t="s">
        <v>54</v>
      </c>
      <c r="R89" s="25" t="s">
        <v>9</v>
      </c>
      <c r="S89" s="26" t="s">
        <v>45</v>
      </c>
      <c r="T89" s="25" t="s">
        <v>7</v>
      </c>
      <c r="U89" s="24" t="s">
        <v>3</v>
      </c>
      <c r="V89" s="23" t="s">
        <v>1</v>
      </c>
      <c r="W89" s="8"/>
      <c r="X89" s="148">
        <f>X90</f>
        <v>30000</v>
      </c>
      <c r="Y89" s="148">
        <f t="shared" ref="Y89:Z90" si="24">Y90</f>
        <v>10000</v>
      </c>
      <c r="Z89" s="149">
        <f t="shared" si="24"/>
        <v>10000</v>
      </c>
      <c r="AA89" s="7"/>
      <c r="AB89" s="3"/>
    </row>
    <row r="90" spans="1:28" ht="23.25" customHeight="1">
      <c r="A90" s="22"/>
      <c r="B90" s="21"/>
      <c r="C90" s="133"/>
      <c r="D90" s="20"/>
      <c r="E90" s="19"/>
      <c r="F90" s="18"/>
      <c r="G90" s="18"/>
      <c r="H90" s="17"/>
      <c r="I90" s="641" t="s">
        <v>53</v>
      </c>
      <c r="J90" s="642"/>
      <c r="K90" s="642"/>
      <c r="L90" s="642"/>
      <c r="M90" s="643"/>
      <c r="N90" s="29">
        <v>47</v>
      </c>
      <c r="O90" s="28">
        <v>5</v>
      </c>
      <c r="P90" s="27">
        <v>3</v>
      </c>
      <c r="Q90" s="13" t="s">
        <v>52</v>
      </c>
      <c r="R90" s="25" t="s">
        <v>9</v>
      </c>
      <c r="S90" s="26" t="s">
        <v>45</v>
      </c>
      <c r="T90" s="25" t="s">
        <v>7</v>
      </c>
      <c r="U90" s="24" t="s">
        <v>51</v>
      </c>
      <c r="V90" s="23" t="s">
        <v>1</v>
      </c>
      <c r="W90" s="8"/>
      <c r="X90" s="148">
        <f>X91</f>
        <v>30000</v>
      </c>
      <c r="Y90" s="148">
        <f>Y91</f>
        <v>10000</v>
      </c>
      <c r="Z90" s="149">
        <f t="shared" si="24"/>
        <v>10000</v>
      </c>
      <c r="AA90" s="7"/>
      <c r="AB90" s="3"/>
    </row>
    <row r="91" spans="1:28" ht="42.75" customHeight="1">
      <c r="A91" s="22"/>
      <c r="B91" s="21"/>
      <c r="C91" s="133"/>
      <c r="D91" s="20"/>
      <c r="E91" s="19"/>
      <c r="F91" s="18"/>
      <c r="G91" s="18"/>
      <c r="H91" s="37"/>
      <c r="I91" s="36"/>
      <c r="J91" s="646" t="s">
        <v>47</v>
      </c>
      <c r="K91" s="646"/>
      <c r="L91" s="646"/>
      <c r="M91" s="647"/>
      <c r="N91" s="16">
        <v>47</v>
      </c>
      <c r="O91" s="15">
        <v>5</v>
      </c>
      <c r="P91" s="14">
        <v>3</v>
      </c>
      <c r="Q91" s="13" t="s">
        <v>52</v>
      </c>
      <c r="R91" s="11" t="s">
        <v>9</v>
      </c>
      <c r="S91" s="12" t="s">
        <v>45</v>
      </c>
      <c r="T91" s="11" t="s">
        <v>7</v>
      </c>
      <c r="U91" s="10" t="s">
        <v>51</v>
      </c>
      <c r="V91" s="9" t="s">
        <v>42</v>
      </c>
      <c r="W91" s="8"/>
      <c r="X91" s="150">
        <v>30000</v>
      </c>
      <c r="Y91" s="150">
        <v>10000</v>
      </c>
      <c r="Z91" s="151">
        <v>10000</v>
      </c>
      <c r="AA91" s="7"/>
      <c r="AB91" s="3"/>
    </row>
    <row r="92" spans="1:28" ht="23.25" hidden="1" customHeight="1">
      <c r="A92" s="22"/>
      <c r="B92" s="21"/>
      <c r="C92" s="133"/>
      <c r="D92" s="20"/>
      <c r="E92" s="19"/>
      <c r="F92" s="18"/>
      <c r="G92" s="18"/>
      <c r="H92" s="641" t="s">
        <v>50</v>
      </c>
      <c r="I92" s="642"/>
      <c r="J92" s="650"/>
      <c r="K92" s="650"/>
      <c r="L92" s="650"/>
      <c r="M92" s="651"/>
      <c r="N92" s="43">
        <v>47</v>
      </c>
      <c r="O92" s="42">
        <v>5</v>
      </c>
      <c r="P92" s="41">
        <v>3</v>
      </c>
      <c r="Q92" s="13" t="s">
        <v>49</v>
      </c>
      <c r="R92" s="90" t="s">
        <v>9</v>
      </c>
      <c r="S92" s="91" t="s">
        <v>45</v>
      </c>
      <c r="T92" s="90" t="s">
        <v>44</v>
      </c>
      <c r="U92" s="92" t="s">
        <v>3</v>
      </c>
      <c r="V92" s="40" t="s">
        <v>1</v>
      </c>
      <c r="W92" s="8"/>
      <c r="X92" s="156">
        <f>X93</f>
        <v>0</v>
      </c>
      <c r="Y92" s="156">
        <f t="shared" ref="Y92:Z93" si="25">Y93</f>
        <v>0</v>
      </c>
      <c r="Z92" s="157">
        <f t="shared" si="25"/>
        <v>0</v>
      </c>
      <c r="AA92" s="7"/>
      <c r="AB92" s="3"/>
    </row>
    <row r="93" spans="1:28" ht="23.25" hidden="1" customHeight="1">
      <c r="A93" s="22"/>
      <c r="B93" s="21"/>
      <c r="C93" s="133"/>
      <c r="D93" s="20"/>
      <c r="E93" s="19"/>
      <c r="F93" s="18"/>
      <c r="G93" s="18"/>
      <c r="H93" s="17"/>
      <c r="I93" s="641" t="s">
        <v>48</v>
      </c>
      <c r="J93" s="642"/>
      <c r="K93" s="642"/>
      <c r="L93" s="642"/>
      <c r="M93" s="643"/>
      <c r="N93" s="29">
        <v>47</v>
      </c>
      <c r="O93" s="28">
        <v>5</v>
      </c>
      <c r="P93" s="27">
        <v>3</v>
      </c>
      <c r="Q93" s="13" t="s">
        <v>46</v>
      </c>
      <c r="R93" s="25" t="s">
        <v>9</v>
      </c>
      <c r="S93" s="26" t="s">
        <v>45</v>
      </c>
      <c r="T93" s="25" t="s">
        <v>44</v>
      </c>
      <c r="U93" s="24" t="s">
        <v>43</v>
      </c>
      <c r="V93" s="23" t="s">
        <v>1</v>
      </c>
      <c r="W93" s="8"/>
      <c r="X93" s="148">
        <f>X94</f>
        <v>0</v>
      </c>
      <c r="Y93" s="148">
        <f t="shared" si="25"/>
        <v>0</v>
      </c>
      <c r="Z93" s="149">
        <f t="shared" si="25"/>
        <v>0</v>
      </c>
      <c r="AA93" s="7"/>
      <c r="AB93" s="3"/>
    </row>
    <row r="94" spans="1:28" ht="43.5" hidden="1" customHeight="1">
      <c r="A94" s="22"/>
      <c r="B94" s="21"/>
      <c r="C94" s="133"/>
      <c r="D94" s="39"/>
      <c r="E94" s="38"/>
      <c r="F94" s="37"/>
      <c r="G94" s="37"/>
      <c r="H94" s="37"/>
      <c r="I94" s="36"/>
      <c r="J94" s="646" t="s">
        <v>47</v>
      </c>
      <c r="K94" s="646"/>
      <c r="L94" s="646"/>
      <c r="M94" s="647"/>
      <c r="N94" s="16">
        <v>47</v>
      </c>
      <c r="O94" s="15">
        <v>5</v>
      </c>
      <c r="P94" s="14">
        <v>3</v>
      </c>
      <c r="Q94" s="13" t="s">
        <v>46</v>
      </c>
      <c r="R94" s="11" t="s">
        <v>9</v>
      </c>
      <c r="S94" s="12" t="s">
        <v>45</v>
      </c>
      <c r="T94" s="11" t="s">
        <v>44</v>
      </c>
      <c r="U94" s="10" t="s">
        <v>43</v>
      </c>
      <c r="V94" s="9" t="s">
        <v>42</v>
      </c>
      <c r="W94" s="8"/>
      <c r="X94" s="150">
        <v>0</v>
      </c>
      <c r="Y94" s="150">
        <v>0</v>
      </c>
      <c r="Z94" s="151">
        <v>0</v>
      </c>
      <c r="AA94" s="7"/>
      <c r="AB94" s="3"/>
    </row>
    <row r="95" spans="1:28" ht="23.25" customHeight="1">
      <c r="A95" s="22"/>
      <c r="B95" s="21"/>
      <c r="C95" s="133"/>
      <c r="D95" s="633" t="s">
        <v>41</v>
      </c>
      <c r="E95" s="634"/>
      <c r="F95" s="634"/>
      <c r="G95" s="634"/>
      <c r="H95" s="634"/>
      <c r="I95" s="634"/>
      <c r="J95" s="636"/>
      <c r="K95" s="636"/>
      <c r="L95" s="636"/>
      <c r="M95" s="637"/>
      <c r="N95" s="35">
        <v>47</v>
      </c>
      <c r="O95" s="34">
        <v>8</v>
      </c>
      <c r="P95" s="33" t="s">
        <v>1</v>
      </c>
      <c r="Q95" s="13" t="s">
        <v>1</v>
      </c>
      <c r="R95" s="137" t="s">
        <v>1</v>
      </c>
      <c r="S95" s="138" t="s">
        <v>1</v>
      </c>
      <c r="T95" s="137" t="s">
        <v>1</v>
      </c>
      <c r="U95" s="139" t="s">
        <v>1</v>
      </c>
      <c r="V95" s="32" t="s">
        <v>1</v>
      </c>
      <c r="W95" s="8"/>
      <c r="X95" s="154">
        <f>X96</f>
        <v>977000</v>
      </c>
      <c r="Y95" s="154">
        <f t="shared" ref="Y95:Z96" si="26">Y96</f>
        <v>1031000</v>
      </c>
      <c r="Z95" s="155">
        <f t="shared" si="26"/>
        <v>1053000</v>
      </c>
      <c r="AA95" s="7"/>
      <c r="AB95" s="3"/>
    </row>
    <row r="96" spans="1:28" ht="23.25" customHeight="1">
      <c r="A96" s="22"/>
      <c r="B96" s="21"/>
      <c r="C96" s="133"/>
      <c r="D96" s="31"/>
      <c r="E96" s="638" t="s">
        <v>40</v>
      </c>
      <c r="F96" s="639"/>
      <c r="G96" s="639"/>
      <c r="H96" s="639"/>
      <c r="I96" s="639"/>
      <c r="J96" s="639"/>
      <c r="K96" s="639"/>
      <c r="L96" s="639"/>
      <c r="M96" s="640"/>
      <c r="N96" s="95">
        <v>47</v>
      </c>
      <c r="O96" s="96">
        <v>8</v>
      </c>
      <c r="P96" s="97">
        <v>1</v>
      </c>
      <c r="Q96" s="98" t="s">
        <v>1</v>
      </c>
      <c r="R96" s="99" t="s">
        <v>1</v>
      </c>
      <c r="S96" s="100" t="s">
        <v>1</v>
      </c>
      <c r="T96" s="99" t="s">
        <v>1</v>
      </c>
      <c r="U96" s="101" t="s">
        <v>1</v>
      </c>
      <c r="V96" s="102" t="s">
        <v>1</v>
      </c>
      <c r="W96" s="103"/>
      <c r="X96" s="146">
        <f>X97</f>
        <v>977000</v>
      </c>
      <c r="Y96" s="146">
        <f t="shared" si="26"/>
        <v>1031000</v>
      </c>
      <c r="Z96" s="147">
        <f t="shared" si="26"/>
        <v>1053000</v>
      </c>
      <c r="AA96" s="7"/>
      <c r="AB96" s="3"/>
    </row>
    <row r="97" spans="1:28" ht="36" customHeight="1">
      <c r="A97" s="22"/>
      <c r="B97" s="21"/>
      <c r="C97" s="133"/>
      <c r="D97" s="20"/>
      <c r="E97" s="30"/>
      <c r="F97" s="641" t="s">
        <v>577</v>
      </c>
      <c r="G97" s="642"/>
      <c r="H97" s="642"/>
      <c r="I97" s="642"/>
      <c r="J97" s="642"/>
      <c r="K97" s="642"/>
      <c r="L97" s="642"/>
      <c r="M97" s="643"/>
      <c r="N97" s="29">
        <v>47</v>
      </c>
      <c r="O97" s="28">
        <v>8</v>
      </c>
      <c r="P97" s="27">
        <v>1</v>
      </c>
      <c r="Q97" s="13" t="s">
        <v>39</v>
      </c>
      <c r="R97" s="25" t="s">
        <v>23</v>
      </c>
      <c r="S97" s="26" t="s">
        <v>5</v>
      </c>
      <c r="T97" s="25" t="s">
        <v>4</v>
      </c>
      <c r="U97" s="24" t="s">
        <v>3</v>
      </c>
      <c r="V97" s="23" t="s">
        <v>1</v>
      </c>
      <c r="W97" s="8"/>
      <c r="X97" s="148">
        <f>X102+X98</f>
        <v>977000</v>
      </c>
      <c r="Y97" s="148">
        <f t="shared" ref="Y97:Z97" si="27">Y102+Y98</f>
        <v>1031000</v>
      </c>
      <c r="Z97" s="149">
        <f t="shared" si="27"/>
        <v>1053000</v>
      </c>
      <c r="AA97" s="7"/>
      <c r="AB97" s="3"/>
    </row>
    <row r="98" spans="1:28" ht="23.25" customHeight="1">
      <c r="A98" s="22"/>
      <c r="B98" s="21"/>
      <c r="C98" s="133"/>
      <c r="D98" s="20"/>
      <c r="E98" s="19"/>
      <c r="F98" s="17"/>
      <c r="G98" s="641" t="s">
        <v>38</v>
      </c>
      <c r="H98" s="642"/>
      <c r="I98" s="642"/>
      <c r="J98" s="642"/>
      <c r="K98" s="642"/>
      <c r="L98" s="642"/>
      <c r="M98" s="643"/>
      <c r="N98" s="29">
        <v>47</v>
      </c>
      <c r="O98" s="28">
        <v>8</v>
      </c>
      <c r="P98" s="27">
        <v>1</v>
      </c>
      <c r="Q98" s="13" t="s">
        <v>37</v>
      </c>
      <c r="R98" s="25" t="s">
        <v>23</v>
      </c>
      <c r="S98" s="26" t="s">
        <v>32</v>
      </c>
      <c r="T98" s="25" t="s">
        <v>4</v>
      </c>
      <c r="U98" s="24" t="s">
        <v>3</v>
      </c>
      <c r="V98" s="23" t="s">
        <v>1</v>
      </c>
      <c r="W98" s="8"/>
      <c r="X98" s="148">
        <f t="shared" ref="X98:X99" si="28">X99</f>
        <v>370000</v>
      </c>
      <c r="Y98" s="148">
        <f t="shared" ref="Y98:Y100" si="29">Y99</f>
        <v>380000</v>
      </c>
      <c r="Z98" s="149">
        <f t="shared" ref="Z98:Z100" si="30">Z99</f>
        <v>400000</v>
      </c>
      <c r="AA98" s="7"/>
      <c r="AB98" s="3"/>
    </row>
    <row r="99" spans="1:28" ht="29.25" customHeight="1">
      <c r="A99" s="22"/>
      <c r="B99" s="21"/>
      <c r="C99" s="133"/>
      <c r="D99" s="20"/>
      <c r="E99" s="19"/>
      <c r="F99" s="18"/>
      <c r="G99" s="17"/>
      <c r="H99" s="641" t="s">
        <v>36</v>
      </c>
      <c r="I99" s="642"/>
      <c r="J99" s="642"/>
      <c r="K99" s="642"/>
      <c r="L99" s="642"/>
      <c r="M99" s="643"/>
      <c r="N99" s="29">
        <v>47</v>
      </c>
      <c r="O99" s="28">
        <v>8</v>
      </c>
      <c r="P99" s="27">
        <v>1</v>
      </c>
      <c r="Q99" s="13" t="s">
        <v>35</v>
      </c>
      <c r="R99" s="25" t="s">
        <v>23</v>
      </c>
      <c r="S99" s="26" t="s">
        <v>32</v>
      </c>
      <c r="T99" s="25" t="s">
        <v>7</v>
      </c>
      <c r="U99" s="24" t="s">
        <v>3</v>
      </c>
      <c r="V99" s="23" t="s">
        <v>1</v>
      </c>
      <c r="W99" s="8"/>
      <c r="X99" s="148">
        <f t="shared" si="28"/>
        <v>370000</v>
      </c>
      <c r="Y99" s="148">
        <f t="shared" si="29"/>
        <v>380000</v>
      </c>
      <c r="Z99" s="149">
        <f t="shared" si="30"/>
        <v>400000</v>
      </c>
      <c r="AA99" s="7"/>
      <c r="AB99" s="3"/>
    </row>
    <row r="100" spans="1:28" ht="23.25" customHeight="1">
      <c r="A100" s="22"/>
      <c r="B100" s="21"/>
      <c r="C100" s="133"/>
      <c r="D100" s="20"/>
      <c r="E100" s="19"/>
      <c r="F100" s="18"/>
      <c r="G100" s="18"/>
      <c r="H100" s="17"/>
      <c r="I100" s="641" t="s">
        <v>34</v>
      </c>
      <c r="J100" s="642"/>
      <c r="K100" s="642"/>
      <c r="L100" s="642"/>
      <c r="M100" s="643"/>
      <c r="N100" s="29">
        <v>47</v>
      </c>
      <c r="O100" s="28">
        <v>8</v>
      </c>
      <c r="P100" s="27">
        <v>1</v>
      </c>
      <c r="Q100" s="13" t="s">
        <v>33</v>
      </c>
      <c r="R100" s="25" t="s">
        <v>23</v>
      </c>
      <c r="S100" s="26" t="s">
        <v>32</v>
      </c>
      <c r="T100" s="25" t="s">
        <v>7</v>
      </c>
      <c r="U100" s="24" t="s">
        <v>31</v>
      </c>
      <c r="V100" s="23" t="s">
        <v>1</v>
      </c>
      <c r="W100" s="8"/>
      <c r="X100" s="148">
        <f>X101</f>
        <v>370000</v>
      </c>
      <c r="Y100" s="148">
        <f t="shared" si="29"/>
        <v>380000</v>
      </c>
      <c r="Z100" s="149">
        <f t="shared" si="30"/>
        <v>400000</v>
      </c>
      <c r="AA100" s="7"/>
      <c r="AB100" s="3"/>
    </row>
    <row r="101" spans="1:28" ht="23.25" customHeight="1">
      <c r="A101" s="22"/>
      <c r="B101" s="21"/>
      <c r="C101" s="133"/>
      <c r="D101" s="20"/>
      <c r="E101" s="19"/>
      <c r="F101" s="18"/>
      <c r="G101" s="37"/>
      <c r="H101" s="37"/>
      <c r="I101" s="36"/>
      <c r="J101" s="646" t="s">
        <v>25</v>
      </c>
      <c r="K101" s="646"/>
      <c r="L101" s="646"/>
      <c r="M101" s="647"/>
      <c r="N101" s="16">
        <v>47</v>
      </c>
      <c r="O101" s="15">
        <v>8</v>
      </c>
      <c r="P101" s="14">
        <v>1</v>
      </c>
      <c r="Q101" s="13" t="s">
        <v>33</v>
      </c>
      <c r="R101" s="11" t="s">
        <v>23</v>
      </c>
      <c r="S101" s="12" t="s">
        <v>32</v>
      </c>
      <c r="T101" s="11" t="s">
        <v>7</v>
      </c>
      <c r="U101" s="10" t="s">
        <v>31</v>
      </c>
      <c r="V101" s="9" t="s">
        <v>20</v>
      </c>
      <c r="W101" s="8"/>
      <c r="X101" s="150">
        <v>370000</v>
      </c>
      <c r="Y101" s="150">
        <v>380000</v>
      </c>
      <c r="Z101" s="151">
        <v>400000</v>
      </c>
      <c r="AA101" s="7"/>
      <c r="AB101" s="3"/>
    </row>
    <row r="102" spans="1:28" ht="23.25" customHeight="1">
      <c r="A102" s="22"/>
      <c r="B102" s="21"/>
      <c r="C102" s="133"/>
      <c r="D102" s="20"/>
      <c r="E102" s="19"/>
      <c r="F102" s="18"/>
      <c r="G102" s="641" t="s">
        <v>30</v>
      </c>
      <c r="H102" s="642"/>
      <c r="I102" s="642"/>
      <c r="J102" s="650"/>
      <c r="K102" s="650"/>
      <c r="L102" s="650"/>
      <c r="M102" s="651"/>
      <c r="N102" s="43">
        <v>47</v>
      </c>
      <c r="O102" s="42">
        <v>8</v>
      </c>
      <c r="P102" s="41">
        <v>1</v>
      </c>
      <c r="Q102" s="13" t="s">
        <v>29</v>
      </c>
      <c r="R102" s="90" t="s">
        <v>23</v>
      </c>
      <c r="S102" s="91" t="s">
        <v>22</v>
      </c>
      <c r="T102" s="90" t="s">
        <v>4</v>
      </c>
      <c r="U102" s="92" t="s">
        <v>3</v>
      </c>
      <c r="V102" s="40" t="s">
        <v>1</v>
      </c>
      <c r="W102" s="8"/>
      <c r="X102" s="148">
        <f t="shared" ref="X102:X103" si="31">X103</f>
        <v>607000</v>
      </c>
      <c r="Y102" s="148">
        <f t="shared" ref="Y102:Y104" si="32">Y103</f>
        <v>651000</v>
      </c>
      <c r="Z102" s="149">
        <f t="shared" ref="Z102:Z104" si="33">Z103</f>
        <v>653000</v>
      </c>
      <c r="AA102" s="7"/>
      <c r="AB102" s="3"/>
    </row>
    <row r="103" spans="1:28" ht="29.25" customHeight="1">
      <c r="A103" s="22"/>
      <c r="B103" s="21"/>
      <c r="C103" s="133"/>
      <c r="D103" s="20"/>
      <c r="E103" s="19"/>
      <c r="F103" s="18"/>
      <c r="G103" s="17"/>
      <c r="H103" s="641" t="s">
        <v>28</v>
      </c>
      <c r="I103" s="642"/>
      <c r="J103" s="642"/>
      <c r="K103" s="642"/>
      <c r="L103" s="642"/>
      <c r="M103" s="643"/>
      <c r="N103" s="29">
        <v>47</v>
      </c>
      <c r="O103" s="28">
        <v>8</v>
      </c>
      <c r="P103" s="27">
        <v>1</v>
      </c>
      <c r="Q103" s="13" t="s">
        <v>27</v>
      </c>
      <c r="R103" s="25" t="s">
        <v>23</v>
      </c>
      <c r="S103" s="26" t="s">
        <v>22</v>
      </c>
      <c r="T103" s="25" t="s">
        <v>7</v>
      </c>
      <c r="U103" s="24" t="s">
        <v>3</v>
      </c>
      <c r="V103" s="23" t="s">
        <v>1</v>
      </c>
      <c r="W103" s="8"/>
      <c r="X103" s="148">
        <f t="shared" si="31"/>
        <v>607000</v>
      </c>
      <c r="Y103" s="148">
        <f t="shared" si="32"/>
        <v>651000</v>
      </c>
      <c r="Z103" s="149">
        <f t="shared" si="33"/>
        <v>653000</v>
      </c>
      <c r="AA103" s="7"/>
      <c r="AB103" s="3"/>
    </row>
    <row r="104" spans="1:28" ht="23.25" customHeight="1">
      <c r="A104" s="22"/>
      <c r="B104" s="21"/>
      <c r="C104" s="133"/>
      <c r="D104" s="20"/>
      <c r="E104" s="19"/>
      <c r="F104" s="18"/>
      <c r="G104" s="18"/>
      <c r="H104" s="17"/>
      <c r="I104" s="641" t="s">
        <v>26</v>
      </c>
      <c r="J104" s="642"/>
      <c r="K104" s="642"/>
      <c r="L104" s="642"/>
      <c r="M104" s="643"/>
      <c r="N104" s="29">
        <v>47</v>
      </c>
      <c r="O104" s="28">
        <v>8</v>
      </c>
      <c r="P104" s="27">
        <v>1</v>
      </c>
      <c r="Q104" s="13" t="s">
        <v>24</v>
      </c>
      <c r="R104" s="25" t="s">
        <v>23</v>
      </c>
      <c r="S104" s="26" t="s">
        <v>22</v>
      </c>
      <c r="T104" s="25" t="s">
        <v>7</v>
      </c>
      <c r="U104" s="24" t="s">
        <v>21</v>
      </c>
      <c r="V104" s="23" t="s">
        <v>1</v>
      </c>
      <c r="W104" s="8"/>
      <c r="X104" s="148">
        <f>X105</f>
        <v>607000</v>
      </c>
      <c r="Y104" s="148">
        <f t="shared" si="32"/>
        <v>651000</v>
      </c>
      <c r="Z104" s="149">
        <f t="shared" si="33"/>
        <v>653000</v>
      </c>
      <c r="AA104" s="7"/>
      <c r="AB104" s="3"/>
    </row>
    <row r="105" spans="1:28" ht="30" customHeight="1">
      <c r="A105" s="22"/>
      <c r="B105" s="21"/>
      <c r="C105" s="133"/>
      <c r="D105" s="39"/>
      <c r="E105" s="38"/>
      <c r="F105" s="37"/>
      <c r="G105" s="37"/>
      <c r="H105" s="37"/>
      <c r="I105" s="36"/>
      <c r="J105" s="646" t="s">
        <v>25</v>
      </c>
      <c r="K105" s="646"/>
      <c r="L105" s="646"/>
      <c r="M105" s="647"/>
      <c r="N105" s="16">
        <v>47</v>
      </c>
      <c r="O105" s="15">
        <v>8</v>
      </c>
      <c r="P105" s="14">
        <v>1</v>
      </c>
      <c r="Q105" s="13" t="s">
        <v>24</v>
      </c>
      <c r="R105" s="11" t="s">
        <v>23</v>
      </c>
      <c r="S105" s="12" t="s">
        <v>22</v>
      </c>
      <c r="T105" s="11" t="s">
        <v>7</v>
      </c>
      <c r="U105" s="10" t="s">
        <v>21</v>
      </c>
      <c r="V105" s="9" t="s">
        <v>20</v>
      </c>
      <c r="W105" s="8"/>
      <c r="X105" s="150">
        <v>607000</v>
      </c>
      <c r="Y105" s="150">
        <v>651000</v>
      </c>
      <c r="Z105" s="151">
        <v>653000</v>
      </c>
      <c r="AA105" s="7"/>
      <c r="AB105" s="3"/>
    </row>
    <row r="106" spans="1:28" ht="0.75" hidden="1" customHeight="1">
      <c r="A106" s="22"/>
      <c r="B106" s="21"/>
      <c r="C106" s="133"/>
      <c r="D106" s="633" t="s">
        <v>19</v>
      </c>
      <c r="E106" s="634"/>
      <c r="F106" s="634"/>
      <c r="G106" s="634"/>
      <c r="H106" s="634"/>
      <c r="I106" s="634"/>
      <c r="J106" s="636"/>
      <c r="K106" s="636"/>
      <c r="L106" s="636"/>
      <c r="M106" s="637"/>
      <c r="N106" s="35">
        <v>47</v>
      </c>
      <c r="O106" s="34">
        <v>10</v>
      </c>
      <c r="P106" s="33" t="s">
        <v>1</v>
      </c>
      <c r="Q106" s="13" t="s">
        <v>1</v>
      </c>
      <c r="R106" s="137" t="s">
        <v>1</v>
      </c>
      <c r="S106" s="138" t="s">
        <v>1</v>
      </c>
      <c r="T106" s="137" t="s">
        <v>1</v>
      </c>
      <c r="U106" s="139" t="s">
        <v>1</v>
      </c>
      <c r="V106" s="32" t="s">
        <v>1</v>
      </c>
      <c r="W106" s="8"/>
      <c r="X106" s="158">
        <f t="shared" ref="X106:X110" si="34">X107</f>
        <v>0</v>
      </c>
      <c r="Y106" s="158">
        <f t="shared" ref="Y106:Y111" si="35">Y107</f>
        <v>0</v>
      </c>
      <c r="Z106" s="159">
        <f t="shared" ref="Z106:Z111" si="36">Z107</f>
        <v>0</v>
      </c>
      <c r="AA106" s="7"/>
      <c r="AB106" s="3"/>
    </row>
    <row r="107" spans="1:28" ht="23.25" hidden="1" customHeight="1">
      <c r="A107" s="22"/>
      <c r="B107" s="21"/>
      <c r="C107" s="133"/>
      <c r="D107" s="31"/>
      <c r="E107" s="638" t="s">
        <v>18</v>
      </c>
      <c r="F107" s="639"/>
      <c r="G107" s="639"/>
      <c r="H107" s="639"/>
      <c r="I107" s="639"/>
      <c r="J107" s="639"/>
      <c r="K107" s="639"/>
      <c r="L107" s="639"/>
      <c r="M107" s="640"/>
      <c r="N107" s="95">
        <v>47</v>
      </c>
      <c r="O107" s="96">
        <v>10</v>
      </c>
      <c r="P107" s="97">
        <v>3</v>
      </c>
      <c r="Q107" s="98" t="s">
        <v>1</v>
      </c>
      <c r="R107" s="99" t="s">
        <v>1</v>
      </c>
      <c r="S107" s="100" t="s">
        <v>1</v>
      </c>
      <c r="T107" s="99" t="s">
        <v>1</v>
      </c>
      <c r="U107" s="101" t="s">
        <v>1</v>
      </c>
      <c r="V107" s="102" t="s">
        <v>1</v>
      </c>
      <c r="W107" s="103"/>
      <c r="X107" s="146">
        <f t="shared" si="34"/>
        <v>0</v>
      </c>
      <c r="Y107" s="146">
        <f t="shared" si="35"/>
        <v>0</v>
      </c>
      <c r="Z107" s="147">
        <f t="shared" si="36"/>
        <v>0</v>
      </c>
      <c r="AA107" s="7"/>
      <c r="AB107" s="3"/>
    </row>
    <row r="108" spans="1:28" ht="72" hidden="1" customHeight="1">
      <c r="A108" s="22"/>
      <c r="B108" s="21"/>
      <c r="C108" s="133"/>
      <c r="D108" s="20"/>
      <c r="E108" s="30"/>
      <c r="F108" s="641" t="s">
        <v>494</v>
      </c>
      <c r="G108" s="642"/>
      <c r="H108" s="642"/>
      <c r="I108" s="642"/>
      <c r="J108" s="642"/>
      <c r="K108" s="642"/>
      <c r="L108" s="642"/>
      <c r="M108" s="643"/>
      <c r="N108" s="29">
        <v>47</v>
      </c>
      <c r="O108" s="28">
        <v>10</v>
      </c>
      <c r="P108" s="27">
        <v>3</v>
      </c>
      <c r="Q108" s="13" t="s">
        <v>17</v>
      </c>
      <c r="R108" s="25" t="s">
        <v>9</v>
      </c>
      <c r="S108" s="26" t="s">
        <v>5</v>
      </c>
      <c r="T108" s="25" t="s">
        <v>4</v>
      </c>
      <c r="U108" s="24" t="s">
        <v>3</v>
      </c>
      <c r="V108" s="23" t="s">
        <v>1</v>
      </c>
      <c r="W108" s="8"/>
      <c r="X108" s="148">
        <f t="shared" si="34"/>
        <v>0</v>
      </c>
      <c r="Y108" s="148">
        <f t="shared" si="35"/>
        <v>0</v>
      </c>
      <c r="Z108" s="149">
        <f t="shared" si="36"/>
        <v>0</v>
      </c>
      <c r="AA108" s="7"/>
      <c r="AB108" s="3"/>
    </row>
    <row r="109" spans="1:28" ht="0.75" hidden="1" customHeight="1">
      <c r="A109" s="22"/>
      <c r="B109" s="21"/>
      <c r="C109" s="133"/>
      <c r="D109" s="20"/>
      <c r="E109" s="19"/>
      <c r="F109" s="17"/>
      <c r="G109" s="641" t="s">
        <v>16</v>
      </c>
      <c r="H109" s="642"/>
      <c r="I109" s="642"/>
      <c r="J109" s="642"/>
      <c r="K109" s="642"/>
      <c r="L109" s="642"/>
      <c r="M109" s="643"/>
      <c r="N109" s="29">
        <v>47</v>
      </c>
      <c r="O109" s="28">
        <v>10</v>
      </c>
      <c r="P109" s="27">
        <v>3</v>
      </c>
      <c r="Q109" s="13" t="s">
        <v>15</v>
      </c>
      <c r="R109" s="25" t="s">
        <v>9</v>
      </c>
      <c r="S109" s="26" t="s">
        <v>8</v>
      </c>
      <c r="T109" s="25" t="s">
        <v>4</v>
      </c>
      <c r="U109" s="24" t="s">
        <v>3</v>
      </c>
      <c r="V109" s="23" t="s">
        <v>1</v>
      </c>
      <c r="W109" s="8"/>
      <c r="X109" s="148">
        <f t="shared" si="34"/>
        <v>0</v>
      </c>
      <c r="Y109" s="148">
        <f t="shared" si="35"/>
        <v>0</v>
      </c>
      <c r="Z109" s="149">
        <f t="shared" si="36"/>
        <v>0</v>
      </c>
      <c r="AA109" s="7"/>
      <c r="AB109" s="3"/>
    </row>
    <row r="110" spans="1:28" ht="57.75" hidden="1" customHeight="1">
      <c r="A110" s="22"/>
      <c r="B110" s="21"/>
      <c r="C110" s="133"/>
      <c r="D110" s="20"/>
      <c r="E110" s="19"/>
      <c r="F110" s="18"/>
      <c r="G110" s="17"/>
      <c r="H110" s="641" t="s">
        <v>14</v>
      </c>
      <c r="I110" s="642"/>
      <c r="J110" s="642"/>
      <c r="K110" s="642"/>
      <c r="L110" s="642"/>
      <c r="M110" s="643"/>
      <c r="N110" s="29">
        <v>47</v>
      </c>
      <c r="O110" s="28">
        <v>10</v>
      </c>
      <c r="P110" s="27">
        <v>3</v>
      </c>
      <c r="Q110" s="13" t="s">
        <v>13</v>
      </c>
      <c r="R110" s="25" t="s">
        <v>9</v>
      </c>
      <c r="S110" s="26" t="s">
        <v>8</v>
      </c>
      <c r="T110" s="25" t="s">
        <v>7</v>
      </c>
      <c r="U110" s="24" t="s">
        <v>3</v>
      </c>
      <c r="V110" s="23" t="s">
        <v>1</v>
      </c>
      <c r="W110" s="8"/>
      <c r="X110" s="148">
        <f t="shared" si="34"/>
        <v>0</v>
      </c>
      <c r="Y110" s="148">
        <f t="shared" si="35"/>
        <v>0</v>
      </c>
      <c r="Z110" s="149">
        <f t="shared" si="36"/>
        <v>0</v>
      </c>
      <c r="AA110" s="7"/>
      <c r="AB110" s="3"/>
    </row>
    <row r="111" spans="1:28" ht="1.5" hidden="1" customHeight="1">
      <c r="A111" s="22"/>
      <c r="B111" s="21"/>
      <c r="C111" s="133"/>
      <c r="D111" s="20"/>
      <c r="E111" s="19"/>
      <c r="F111" s="18"/>
      <c r="G111" s="18"/>
      <c r="H111" s="17"/>
      <c r="I111" s="641" t="s">
        <v>12</v>
      </c>
      <c r="J111" s="642"/>
      <c r="K111" s="642"/>
      <c r="L111" s="642"/>
      <c r="M111" s="643"/>
      <c r="N111" s="29">
        <v>47</v>
      </c>
      <c r="O111" s="28">
        <v>10</v>
      </c>
      <c r="P111" s="27">
        <v>3</v>
      </c>
      <c r="Q111" s="13" t="s">
        <v>10</v>
      </c>
      <c r="R111" s="25" t="s">
        <v>9</v>
      </c>
      <c r="S111" s="26" t="s">
        <v>8</v>
      </c>
      <c r="T111" s="25" t="s">
        <v>7</v>
      </c>
      <c r="U111" s="24" t="s">
        <v>555</v>
      </c>
      <c r="V111" s="23" t="s">
        <v>1</v>
      </c>
      <c r="W111" s="8"/>
      <c r="X111" s="148">
        <f>X112</f>
        <v>0</v>
      </c>
      <c r="Y111" s="148">
        <f t="shared" si="35"/>
        <v>0</v>
      </c>
      <c r="Z111" s="149">
        <f t="shared" si="36"/>
        <v>0</v>
      </c>
      <c r="AA111" s="7"/>
      <c r="AB111" s="3"/>
    </row>
    <row r="112" spans="1:28" ht="0.75" hidden="1" customHeight="1">
      <c r="A112" s="22"/>
      <c r="B112" s="21"/>
      <c r="C112" s="133"/>
      <c r="D112" s="39"/>
      <c r="E112" s="38"/>
      <c r="F112" s="37"/>
      <c r="G112" s="37"/>
      <c r="H112" s="37"/>
      <c r="I112" s="36"/>
      <c r="J112" s="646" t="s">
        <v>11</v>
      </c>
      <c r="K112" s="646"/>
      <c r="L112" s="646"/>
      <c r="M112" s="647"/>
      <c r="N112" s="16">
        <v>47</v>
      </c>
      <c r="O112" s="15">
        <v>10</v>
      </c>
      <c r="P112" s="14">
        <v>3</v>
      </c>
      <c r="Q112" s="13" t="s">
        <v>10</v>
      </c>
      <c r="R112" s="11" t="s">
        <v>9</v>
      </c>
      <c r="S112" s="12" t="s">
        <v>8</v>
      </c>
      <c r="T112" s="11" t="s">
        <v>7</v>
      </c>
      <c r="U112" s="10" t="s">
        <v>555</v>
      </c>
      <c r="V112" s="9" t="s">
        <v>6</v>
      </c>
      <c r="W112" s="8"/>
      <c r="X112" s="150">
        <v>0</v>
      </c>
      <c r="Y112" s="150">
        <v>0</v>
      </c>
      <c r="Z112" s="151">
        <v>0</v>
      </c>
      <c r="AA112" s="7"/>
      <c r="AB112" s="3"/>
    </row>
    <row r="113" spans="1:28" ht="29.25" customHeight="1">
      <c r="A113" s="22"/>
      <c r="B113" s="21"/>
      <c r="C113" s="133"/>
      <c r="D113" s="108"/>
      <c r="E113" s="108"/>
      <c r="F113" s="109"/>
      <c r="G113" s="109"/>
      <c r="H113" s="109"/>
      <c r="I113" s="110"/>
      <c r="J113" s="111"/>
      <c r="K113" s="111"/>
      <c r="L113" s="111"/>
      <c r="M113" s="112" t="s">
        <v>146</v>
      </c>
      <c r="N113" s="113"/>
      <c r="O113" s="114"/>
      <c r="P113" s="115"/>
      <c r="Q113" s="93"/>
      <c r="R113" s="116"/>
      <c r="S113" s="117"/>
      <c r="T113" s="116"/>
      <c r="U113" s="118"/>
      <c r="V113" s="119"/>
      <c r="W113" s="94"/>
      <c r="X113" s="162">
        <f>X106+X95+X73+X57+X50+X43+X16</f>
        <v>3831401</v>
      </c>
      <c r="Y113" s="162">
        <f>Y106+Y95+Y73+Y57+Y50+Y43+Y16</f>
        <v>3588338.24</v>
      </c>
      <c r="Z113" s="163">
        <f>Z106+Z95+Z73+Z57+Z50+Z43+Z16</f>
        <v>3903937.9800000004</v>
      </c>
      <c r="AA113" s="7"/>
      <c r="AB113" s="3"/>
    </row>
    <row r="114" spans="1:28" ht="29.25" customHeight="1">
      <c r="A114" s="22"/>
      <c r="B114" s="21"/>
      <c r="C114" s="133"/>
      <c r="D114" s="108"/>
      <c r="E114" s="108"/>
      <c r="F114" s="109"/>
      <c r="G114" s="109"/>
      <c r="H114" s="109"/>
      <c r="I114" s="110"/>
      <c r="J114" s="111"/>
      <c r="K114" s="111"/>
      <c r="L114" s="111"/>
      <c r="M114" s="579" t="s">
        <v>2</v>
      </c>
      <c r="N114" s="120">
        <v>999</v>
      </c>
      <c r="O114" s="121">
        <v>99</v>
      </c>
      <c r="P114" s="122"/>
      <c r="Q114" s="123"/>
      <c r="R114" s="124"/>
      <c r="S114" s="125"/>
      <c r="T114" s="124"/>
      <c r="U114" s="126"/>
      <c r="V114" s="127"/>
      <c r="W114" s="128"/>
      <c r="X114" s="577">
        <v>0</v>
      </c>
      <c r="Y114" s="577">
        <v>83761.75</v>
      </c>
      <c r="Z114" s="578">
        <v>168723.31</v>
      </c>
      <c r="AA114" s="7"/>
      <c r="AB114" s="3"/>
    </row>
    <row r="115" spans="1:28" ht="29.25" customHeight="1">
      <c r="A115" s="22"/>
      <c r="B115" s="21"/>
      <c r="C115" s="133"/>
      <c r="D115" s="38"/>
      <c r="E115" s="38"/>
      <c r="F115" s="569"/>
      <c r="G115" s="569"/>
      <c r="H115" s="569"/>
      <c r="I115" s="570"/>
      <c r="J115" s="580"/>
      <c r="K115" s="580"/>
      <c r="L115" s="580"/>
      <c r="M115" s="581" t="s">
        <v>2</v>
      </c>
      <c r="N115" s="120">
        <v>999</v>
      </c>
      <c r="O115" s="121">
        <v>99</v>
      </c>
      <c r="P115" s="122">
        <v>99</v>
      </c>
      <c r="Q115" s="123"/>
      <c r="R115" s="124"/>
      <c r="S115" s="125"/>
      <c r="T115" s="124"/>
      <c r="U115" s="126"/>
      <c r="V115" s="127"/>
      <c r="W115" s="128"/>
      <c r="X115" s="577">
        <v>0</v>
      </c>
      <c r="Y115" s="577">
        <v>83761.75</v>
      </c>
      <c r="Z115" s="578">
        <v>168723.31</v>
      </c>
      <c r="AA115" s="7"/>
      <c r="AB115" s="3"/>
    </row>
    <row r="116" spans="1:28" ht="29.25" customHeight="1">
      <c r="A116" s="22"/>
      <c r="B116" s="21"/>
      <c r="C116" s="133"/>
      <c r="D116" s="38"/>
      <c r="E116" s="38"/>
      <c r="F116" s="569"/>
      <c r="G116" s="569"/>
      <c r="H116" s="569"/>
      <c r="I116" s="570"/>
      <c r="J116" s="580"/>
      <c r="K116" s="580"/>
      <c r="L116" s="580"/>
      <c r="M116" s="581" t="s">
        <v>2</v>
      </c>
      <c r="N116" s="120">
        <v>999</v>
      </c>
      <c r="O116" s="121">
        <v>99</v>
      </c>
      <c r="P116" s="122">
        <v>99</v>
      </c>
      <c r="Q116" s="123"/>
      <c r="R116" s="124">
        <v>99</v>
      </c>
      <c r="S116" s="125">
        <v>0</v>
      </c>
      <c r="T116" s="124">
        <v>0</v>
      </c>
      <c r="U116" s="126">
        <v>0</v>
      </c>
      <c r="V116" s="127"/>
      <c r="W116" s="128"/>
      <c r="X116" s="577">
        <v>0</v>
      </c>
      <c r="Y116" s="577">
        <v>83761.75</v>
      </c>
      <c r="Z116" s="578">
        <v>168723.31</v>
      </c>
      <c r="AA116" s="7"/>
      <c r="AB116" s="3"/>
    </row>
    <row r="117" spans="1:28" ht="29.25" customHeight="1">
      <c r="A117" s="22"/>
      <c r="B117" s="21"/>
      <c r="C117" s="133"/>
      <c r="D117" s="38"/>
      <c r="E117" s="38"/>
      <c r="F117" s="569"/>
      <c r="G117" s="569"/>
      <c r="H117" s="569"/>
      <c r="I117" s="570"/>
      <c r="J117" s="580"/>
      <c r="K117" s="580"/>
      <c r="L117" s="580"/>
      <c r="M117" s="581" t="s">
        <v>2</v>
      </c>
      <c r="N117" s="120">
        <v>999</v>
      </c>
      <c r="O117" s="121">
        <v>99</v>
      </c>
      <c r="P117" s="122">
        <v>99</v>
      </c>
      <c r="Q117" s="123"/>
      <c r="R117" s="124">
        <v>99</v>
      </c>
      <c r="S117" s="125">
        <v>9</v>
      </c>
      <c r="T117" s="124">
        <v>99</v>
      </c>
      <c r="U117" s="126">
        <v>99999</v>
      </c>
      <c r="V117" s="127"/>
      <c r="W117" s="128"/>
      <c r="X117" s="577">
        <v>0</v>
      </c>
      <c r="Y117" s="577">
        <v>83761.75</v>
      </c>
      <c r="Z117" s="578">
        <v>168723.31</v>
      </c>
      <c r="AA117" s="7"/>
      <c r="AB117" s="3"/>
    </row>
    <row r="118" spans="1:28" ht="23.25" customHeight="1" thickBot="1">
      <c r="A118" s="22"/>
      <c r="B118" s="21"/>
      <c r="C118" s="133"/>
      <c r="D118" s="652" t="s">
        <v>2</v>
      </c>
      <c r="E118" s="652"/>
      <c r="F118" s="652"/>
      <c r="G118" s="652"/>
      <c r="H118" s="652"/>
      <c r="I118" s="652"/>
      <c r="J118" s="653"/>
      <c r="K118" s="653"/>
      <c r="L118" s="653"/>
      <c r="M118" s="654"/>
      <c r="N118" s="120">
        <v>999</v>
      </c>
      <c r="O118" s="121">
        <v>99</v>
      </c>
      <c r="P118" s="122">
        <v>99</v>
      </c>
      <c r="Q118" s="123" t="s">
        <v>1</v>
      </c>
      <c r="R118" s="124">
        <v>99</v>
      </c>
      <c r="S118" s="125">
        <v>9</v>
      </c>
      <c r="T118" s="124">
        <v>99</v>
      </c>
      <c r="U118" s="126">
        <v>99999</v>
      </c>
      <c r="V118" s="127">
        <v>990</v>
      </c>
      <c r="W118" s="128"/>
      <c r="X118" s="164">
        <v>0</v>
      </c>
      <c r="Y118" s="164">
        <f>(Y113-Y53-Y47)*2.564106612%</f>
        <v>89702.7631501961</v>
      </c>
      <c r="Z118" s="165">
        <f>(Z113-Z53-Z47)*5.263159756%</f>
        <v>200737.01730440318</v>
      </c>
      <c r="AA118" s="7"/>
      <c r="AB118" s="3"/>
    </row>
    <row r="119" spans="1:28" ht="23.25" customHeight="1" thickBot="1">
      <c r="A119" s="4"/>
      <c r="B119" s="5"/>
      <c r="C119" s="140"/>
      <c r="D119" s="141"/>
      <c r="E119" s="141"/>
      <c r="F119" s="141"/>
      <c r="G119" s="141"/>
      <c r="H119" s="141"/>
      <c r="I119" s="141"/>
      <c r="J119" s="141"/>
      <c r="K119" s="141"/>
      <c r="L119" s="129"/>
      <c r="M119" s="295" t="s">
        <v>0</v>
      </c>
      <c r="N119" s="296"/>
      <c r="O119" s="296"/>
      <c r="P119" s="296"/>
      <c r="Q119" s="296"/>
      <c r="R119" s="296"/>
      <c r="S119" s="296"/>
      <c r="T119" s="296"/>
      <c r="U119" s="296"/>
      <c r="V119" s="296"/>
      <c r="W119" s="297"/>
      <c r="X119" s="298">
        <f>X113+X118</f>
        <v>3831401</v>
      </c>
      <c r="Y119" s="298">
        <f>Y113+Y118</f>
        <v>3678041.0031501963</v>
      </c>
      <c r="Z119" s="299">
        <f>Z113+Z118</f>
        <v>4104674.9973044037</v>
      </c>
      <c r="AA119" s="3"/>
      <c r="AB119" s="2"/>
    </row>
  </sheetData>
  <autoFilter ref="M14:Z119">
    <filterColumn colId="5" showButton="0"/>
    <filterColumn colId="6" showButton="0"/>
    <filterColumn colId="7" showButton="0"/>
  </autoFilter>
  <mergeCells count="83">
    <mergeCell ref="I53:M53"/>
    <mergeCell ref="I62:M62"/>
    <mergeCell ref="J49:M49"/>
    <mergeCell ref="J56:M56"/>
    <mergeCell ref="E51:M51"/>
    <mergeCell ref="E58:M58"/>
    <mergeCell ref="F52:M52"/>
    <mergeCell ref="F59:M59"/>
    <mergeCell ref="G60:M60"/>
    <mergeCell ref="H61:M61"/>
    <mergeCell ref="D57:M57"/>
    <mergeCell ref="D50:M50"/>
    <mergeCell ref="J63:M63"/>
    <mergeCell ref="J66:M66"/>
    <mergeCell ref="J72:M72"/>
    <mergeCell ref="J79:M79"/>
    <mergeCell ref="I65:M65"/>
    <mergeCell ref="H64:M64"/>
    <mergeCell ref="H70:M70"/>
    <mergeCell ref="H77:M77"/>
    <mergeCell ref="D73:M73"/>
    <mergeCell ref="H83:M83"/>
    <mergeCell ref="H89:M89"/>
    <mergeCell ref="I71:M71"/>
    <mergeCell ref="I78:M78"/>
    <mergeCell ref="E67:M67"/>
    <mergeCell ref="J85:M85"/>
    <mergeCell ref="E74:M74"/>
    <mergeCell ref="E80:M80"/>
    <mergeCell ref="E86:M86"/>
    <mergeCell ref="I84:M84"/>
    <mergeCell ref="F68:M68"/>
    <mergeCell ref="F75:M75"/>
    <mergeCell ref="F81:M81"/>
    <mergeCell ref="G69:M69"/>
    <mergeCell ref="G76:M76"/>
    <mergeCell ref="G82:M82"/>
    <mergeCell ref="D118:M118"/>
    <mergeCell ref="E96:M96"/>
    <mergeCell ref="E107:M107"/>
    <mergeCell ref="F97:M97"/>
    <mergeCell ref="H99:M99"/>
    <mergeCell ref="H103:M103"/>
    <mergeCell ref="G109:M109"/>
    <mergeCell ref="J101:M101"/>
    <mergeCell ref="J105:M105"/>
    <mergeCell ref="J112:M112"/>
    <mergeCell ref="I104:M104"/>
    <mergeCell ref="I111:M111"/>
    <mergeCell ref="H110:M110"/>
    <mergeCell ref="D106:M106"/>
    <mergeCell ref="I100:M100"/>
    <mergeCell ref="F87:M87"/>
    <mergeCell ref="F108:M108"/>
    <mergeCell ref="G88:M88"/>
    <mergeCell ref="G98:M98"/>
    <mergeCell ref="G102:M102"/>
    <mergeCell ref="H92:M92"/>
    <mergeCell ref="D95:M95"/>
    <mergeCell ref="I90:M90"/>
    <mergeCell ref="I93:M93"/>
    <mergeCell ref="J91:M91"/>
    <mergeCell ref="J94:M94"/>
    <mergeCell ref="J48:M48"/>
    <mergeCell ref="E22:M22"/>
    <mergeCell ref="E44:M44"/>
    <mergeCell ref="F23:M23"/>
    <mergeCell ref="F45:M45"/>
    <mergeCell ref="H24:M24"/>
    <mergeCell ref="H46:M46"/>
    <mergeCell ref="I25:M25"/>
    <mergeCell ref="I47:M47"/>
    <mergeCell ref="R13:U13"/>
    <mergeCell ref="R14:U14"/>
    <mergeCell ref="C15:M15"/>
    <mergeCell ref="D16:M16"/>
    <mergeCell ref="D43:M43"/>
    <mergeCell ref="E17:M17"/>
    <mergeCell ref="F18:M18"/>
    <mergeCell ref="J26:M26"/>
    <mergeCell ref="J42:M42"/>
    <mergeCell ref="I20:M20"/>
    <mergeCell ref="J21:M21"/>
  </mergeCells>
  <pageMargins left="0.196850393700787" right="0.196850393700787" top="0.39370078740157499" bottom="0.196850393700787" header="0.196850393700787" footer="0.196850393700787"/>
  <pageSetup paperSize="9" scale="69" fitToHeight="0" orientation="portrait" r:id="rId1"/>
  <headerFooter alignWithMargins="0">
    <oddHeader>&amp;CСтраница &amp;P из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0"/>
  <sheetViews>
    <sheetView showGridLines="0" workbookViewId="0">
      <selection activeCell="Y16" sqref="Y16"/>
    </sheetView>
  </sheetViews>
  <sheetFormatPr defaultColWidth="9.140625" defaultRowHeight="12.75"/>
  <cols>
    <col min="1" max="1" width="0.5703125" style="1" customWidth="1"/>
    <col min="2" max="13" width="0" style="1" hidden="1" customWidth="1"/>
    <col min="14" max="14" width="50" style="1" customWidth="1"/>
    <col min="15" max="15" width="0" style="1" hidden="1" customWidth="1"/>
    <col min="16" max="16" width="5.42578125" style="1" customWidth="1"/>
    <col min="17" max="17" width="5.28515625" style="1" customWidth="1"/>
    <col min="18" max="24" width="0" style="1" hidden="1" customWidth="1"/>
    <col min="25" max="25" width="18" style="1" customWidth="1"/>
    <col min="26" max="26" width="17.140625" style="1" customWidth="1"/>
    <col min="27" max="27" width="17.85546875" style="1" customWidth="1"/>
    <col min="28" max="28" width="0" style="1" hidden="1" customWidth="1"/>
    <col min="29" max="29" width="1.140625" style="1" customWidth="1"/>
    <col min="30" max="256" width="9.140625" style="1" customWidth="1"/>
    <col min="257" max="16384" width="9.140625" style="1"/>
  </cols>
  <sheetData>
    <row r="1" spans="1:29" ht="12.75" customHeight="1">
      <c r="A1" s="85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2"/>
      <c r="Z1" s="83"/>
      <c r="AA1" s="2"/>
      <c r="AB1" s="3"/>
      <c r="AC1" s="2"/>
    </row>
    <row r="2" spans="1:29" ht="12.75" customHeight="1">
      <c r="A2" s="85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6"/>
      <c r="X2" s="84"/>
      <c r="Y2" s="166" t="s">
        <v>544</v>
      </c>
      <c r="Z2" s="83"/>
      <c r="AA2" s="2"/>
      <c r="AB2" s="3"/>
      <c r="AC2" s="2"/>
    </row>
    <row r="3" spans="1:29" ht="12.75" customHeight="1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6"/>
      <c r="X3" s="84"/>
      <c r="Y3" s="166" t="s">
        <v>144</v>
      </c>
      <c r="Z3" s="83"/>
      <c r="AA3" s="2"/>
      <c r="AB3" s="3"/>
      <c r="AC3" s="2"/>
    </row>
    <row r="4" spans="1:29" ht="12.75" customHeight="1">
      <c r="A4" s="85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6"/>
      <c r="X4" s="84"/>
      <c r="Y4" s="166" t="s">
        <v>143</v>
      </c>
      <c r="Z4" s="83"/>
      <c r="AA4" s="3"/>
      <c r="AB4" s="3"/>
      <c r="AC4" s="2"/>
    </row>
    <row r="5" spans="1:29" ht="12.75" customHeigh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4"/>
      <c r="P5" s="4"/>
      <c r="Q5" s="2"/>
      <c r="R5" s="87"/>
      <c r="S5" s="89"/>
      <c r="T5" s="87"/>
      <c r="U5" s="87"/>
      <c r="V5" s="87"/>
      <c r="W5" s="86"/>
      <c r="X5" s="88"/>
      <c r="Y5" s="166" t="s">
        <v>493</v>
      </c>
      <c r="Z5" s="87"/>
      <c r="AA5" s="81"/>
      <c r="AB5" s="3"/>
      <c r="AC5" s="2"/>
    </row>
    <row r="6" spans="1:29" ht="12.75" customHeight="1">
      <c r="A6" s="85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6"/>
      <c r="X6" s="84"/>
      <c r="Y6" s="166" t="s">
        <v>666</v>
      </c>
      <c r="Z6" s="83"/>
      <c r="AA6" s="2"/>
      <c r="AB6" s="3"/>
      <c r="AC6" s="2"/>
    </row>
    <row r="7" spans="1:29" ht="12.75" customHeight="1">
      <c r="A7" s="85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3"/>
      <c r="AA7" s="3"/>
      <c r="AB7" s="3"/>
      <c r="AC7" s="2"/>
    </row>
    <row r="8" spans="1:29" ht="12.75" customHeight="1">
      <c r="A8" s="78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3"/>
      <c r="AC8" s="2"/>
    </row>
    <row r="9" spans="1:29" ht="12.75" customHeight="1">
      <c r="A9" s="82" t="s">
        <v>147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3"/>
      <c r="AC9" s="2"/>
    </row>
    <row r="10" spans="1:29" ht="12.75" customHeight="1">
      <c r="A10" s="82" t="s">
        <v>578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476"/>
      <c r="O10" s="476"/>
      <c r="P10" s="476"/>
      <c r="Q10" s="476"/>
      <c r="R10" s="476"/>
      <c r="S10" s="476"/>
      <c r="T10" s="476"/>
      <c r="U10" s="476"/>
      <c r="V10" s="476"/>
      <c r="W10" s="476"/>
      <c r="X10" s="476"/>
      <c r="Y10" s="476"/>
      <c r="Z10" s="476"/>
      <c r="AA10" s="476"/>
      <c r="AB10" s="3"/>
      <c r="AC10" s="2"/>
    </row>
    <row r="11" spans="1:29" ht="12.75" customHeight="1">
      <c r="A11" s="80" t="s">
        <v>579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3"/>
      <c r="AC11" s="2"/>
    </row>
    <row r="12" spans="1:29" ht="12.75" customHeight="1">
      <c r="A12" s="80" t="s">
        <v>148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168"/>
      <c r="N12" s="477"/>
      <c r="O12" s="477"/>
      <c r="P12" s="477"/>
      <c r="Q12" s="477"/>
      <c r="R12" s="477"/>
      <c r="S12" s="477"/>
      <c r="T12" s="477"/>
      <c r="U12" s="477"/>
      <c r="V12" s="477"/>
      <c r="W12" s="477"/>
      <c r="X12" s="477"/>
      <c r="Y12" s="477"/>
      <c r="Z12" s="476"/>
      <c r="AA12" s="476"/>
      <c r="AB12" s="3"/>
      <c r="AC12" s="2"/>
    </row>
    <row r="13" spans="1:29" ht="12.75" customHeight="1" thickBot="1">
      <c r="A13" s="78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6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1"/>
      <c r="AA13" s="202" t="s">
        <v>142</v>
      </c>
      <c r="AB13" s="3"/>
      <c r="AC13" s="2"/>
    </row>
    <row r="14" spans="1:29" ht="47.25" customHeight="1" thickBot="1">
      <c r="A14" s="6"/>
      <c r="B14" s="169"/>
      <c r="C14" s="130"/>
      <c r="D14" s="74"/>
      <c r="E14" s="74"/>
      <c r="F14" s="74"/>
      <c r="G14" s="74"/>
      <c r="H14" s="74"/>
      <c r="I14" s="74"/>
      <c r="J14" s="74"/>
      <c r="K14" s="74"/>
      <c r="L14" s="74"/>
      <c r="M14" s="73"/>
      <c r="N14" s="71" t="s">
        <v>141</v>
      </c>
      <c r="O14" s="70" t="s">
        <v>140</v>
      </c>
      <c r="P14" s="69" t="s">
        <v>139</v>
      </c>
      <c r="Q14" s="69" t="s">
        <v>138</v>
      </c>
      <c r="R14" s="72" t="s">
        <v>137</v>
      </c>
      <c r="S14" s="628" t="s">
        <v>136</v>
      </c>
      <c r="T14" s="628"/>
      <c r="U14" s="628"/>
      <c r="V14" s="628"/>
      <c r="W14" s="70" t="s">
        <v>135</v>
      </c>
      <c r="X14" s="69" t="s">
        <v>134</v>
      </c>
      <c r="Y14" s="69" t="s">
        <v>145</v>
      </c>
      <c r="Z14" s="509" t="s">
        <v>552</v>
      </c>
      <c r="AA14" s="67" t="s">
        <v>558</v>
      </c>
      <c r="AB14" s="66"/>
      <c r="AC14" s="3"/>
    </row>
    <row r="15" spans="1:29" ht="12" customHeight="1" thickBot="1">
      <c r="A15" s="58"/>
      <c r="B15" s="63"/>
      <c r="C15" s="199"/>
      <c r="D15" s="64"/>
      <c r="E15" s="63"/>
      <c r="F15" s="63"/>
      <c r="G15" s="63"/>
      <c r="H15" s="63"/>
      <c r="I15" s="63"/>
      <c r="J15" s="63"/>
      <c r="K15" s="63"/>
      <c r="L15" s="63"/>
      <c r="M15" s="62"/>
      <c r="N15" s="170">
        <v>1</v>
      </c>
      <c r="O15" s="171">
        <v>2</v>
      </c>
      <c r="P15" s="170">
        <v>2</v>
      </c>
      <c r="Q15" s="170">
        <v>3</v>
      </c>
      <c r="R15" s="172">
        <v>5</v>
      </c>
      <c r="S15" s="655">
        <v>5</v>
      </c>
      <c r="T15" s="655"/>
      <c r="U15" s="655"/>
      <c r="V15" s="655"/>
      <c r="W15" s="173">
        <v>6</v>
      </c>
      <c r="X15" s="171">
        <v>7</v>
      </c>
      <c r="Y15" s="170">
        <v>4</v>
      </c>
      <c r="Z15" s="170">
        <v>5</v>
      </c>
      <c r="AA15" s="170">
        <v>6</v>
      </c>
      <c r="AB15" s="58"/>
      <c r="AC15" s="3"/>
    </row>
    <row r="16" spans="1:29" ht="15" customHeight="1">
      <c r="A16" s="22"/>
      <c r="B16" s="174"/>
      <c r="C16" s="175"/>
      <c r="D16" s="656" t="s">
        <v>132</v>
      </c>
      <c r="E16" s="656"/>
      <c r="F16" s="656"/>
      <c r="G16" s="656"/>
      <c r="H16" s="656"/>
      <c r="I16" s="656"/>
      <c r="J16" s="656"/>
      <c r="K16" s="656"/>
      <c r="L16" s="656"/>
      <c r="M16" s="656"/>
      <c r="N16" s="656"/>
      <c r="O16" s="657"/>
      <c r="P16" s="176">
        <v>1</v>
      </c>
      <c r="Q16" s="177" t="s">
        <v>4</v>
      </c>
      <c r="R16" s="178" t="s">
        <v>149</v>
      </c>
      <c r="S16" s="179" t="s">
        <v>4</v>
      </c>
      <c r="T16" s="180" t="s">
        <v>5</v>
      </c>
      <c r="U16" s="179" t="s">
        <v>4</v>
      </c>
      <c r="V16" s="181" t="s">
        <v>3</v>
      </c>
      <c r="W16" s="658"/>
      <c r="X16" s="659"/>
      <c r="Y16" s="352">
        <f>Y17+Y20+Y18+Y19</f>
        <v>2050000.18</v>
      </c>
      <c r="Z16" s="352">
        <f>Z17+Z20+Z18</f>
        <v>1515297.35</v>
      </c>
      <c r="AA16" s="353">
        <f>AA17+AA20+AA18</f>
        <v>1406262.53</v>
      </c>
      <c r="AB16" s="182"/>
      <c r="AC16" s="183"/>
    </row>
    <row r="17" spans="1:29" ht="43.5" customHeight="1">
      <c r="A17" s="22"/>
      <c r="B17" s="184"/>
      <c r="C17" s="190"/>
      <c r="D17" s="185"/>
      <c r="E17" s="660" t="s">
        <v>131</v>
      </c>
      <c r="F17" s="660"/>
      <c r="G17" s="660"/>
      <c r="H17" s="660"/>
      <c r="I17" s="660"/>
      <c r="J17" s="660"/>
      <c r="K17" s="660"/>
      <c r="L17" s="660"/>
      <c r="M17" s="660"/>
      <c r="N17" s="660"/>
      <c r="O17" s="661"/>
      <c r="P17" s="15">
        <v>1</v>
      </c>
      <c r="Q17" s="14">
        <v>2</v>
      </c>
      <c r="R17" s="186" t="s">
        <v>149</v>
      </c>
      <c r="S17" s="14" t="s">
        <v>4</v>
      </c>
      <c r="T17" s="187" t="s">
        <v>5</v>
      </c>
      <c r="U17" s="14" t="s">
        <v>4</v>
      </c>
      <c r="V17" s="188" t="s">
        <v>3</v>
      </c>
      <c r="W17" s="662"/>
      <c r="X17" s="663"/>
      <c r="Y17" s="270">
        <v>500000</v>
      </c>
      <c r="Z17" s="270">
        <v>450000</v>
      </c>
      <c r="AA17" s="271">
        <v>450000</v>
      </c>
      <c r="AB17" s="189"/>
      <c r="AC17" s="183"/>
    </row>
    <row r="18" spans="1:29" ht="75" customHeight="1">
      <c r="A18" s="22"/>
      <c r="B18" s="184"/>
      <c r="C18" s="190"/>
      <c r="D18" s="497"/>
      <c r="E18" s="493"/>
      <c r="F18" s="493"/>
      <c r="G18" s="493"/>
      <c r="H18" s="493"/>
      <c r="I18" s="493"/>
      <c r="J18" s="493"/>
      <c r="K18" s="493"/>
      <c r="L18" s="493"/>
      <c r="M18" s="493"/>
      <c r="N18" s="493" t="s">
        <v>127</v>
      </c>
      <c r="O18" s="494"/>
      <c r="P18" s="15">
        <v>1</v>
      </c>
      <c r="Q18" s="14">
        <v>4</v>
      </c>
      <c r="R18" s="186"/>
      <c r="S18" s="14"/>
      <c r="T18" s="187"/>
      <c r="U18" s="14"/>
      <c r="V18" s="188"/>
      <c r="W18" s="495"/>
      <c r="X18" s="496"/>
      <c r="Y18" s="270">
        <v>1539310.9</v>
      </c>
      <c r="Z18" s="270">
        <v>1065297.3500000001</v>
      </c>
      <c r="AA18" s="271">
        <v>956262.53</v>
      </c>
      <c r="AB18" s="189"/>
      <c r="AC18" s="183"/>
    </row>
    <row r="19" spans="1:29" ht="75" customHeight="1">
      <c r="A19" s="22"/>
      <c r="B19" s="184"/>
      <c r="C19" s="190"/>
      <c r="D19" s="533"/>
      <c r="E19" s="529"/>
      <c r="F19" s="529"/>
      <c r="G19" s="529"/>
      <c r="H19" s="529"/>
      <c r="I19" s="529"/>
      <c r="J19" s="529"/>
      <c r="K19" s="529"/>
      <c r="L19" s="529"/>
      <c r="M19" s="529"/>
      <c r="N19" s="529" t="s">
        <v>593</v>
      </c>
      <c r="O19" s="530"/>
      <c r="P19" s="15">
        <v>1</v>
      </c>
      <c r="Q19" s="14">
        <v>6</v>
      </c>
      <c r="R19" s="186"/>
      <c r="S19" s="14"/>
      <c r="T19" s="187"/>
      <c r="U19" s="14"/>
      <c r="V19" s="188"/>
      <c r="W19" s="531"/>
      <c r="X19" s="532"/>
      <c r="Y19" s="270">
        <v>7029.28</v>
      </c>
      <c r="Z19" s="270">
        <v>0</v>
      </c>
      <c r="AA19" s="271">
        <v>0</v>
      </c>
      <c r="AB19" s="189"/>
      <c r="AC19" s="183"/>
    </row>
    <row r="20" spans="1:29" ht="57.75" customHeight="1">
      <c r="A20" s="22"/>
      <c r="B20" s="184"/>
      <c r="C20" s="190"/>
      <c r="D20" s="185"/>
      <c r="E20" s="660" t="s">
        <v>643</v>
      </c>
      <c r="F20" s="660"/>
      <c r="G20" s="660"/>
      <c r="H20" s="660"/>
      <c r="I20" s="660"/>
      <c r="J20" s="660"/>
      <c r="K20" s="660"/>
      <c r="L20" s="660"/>
      <c r="M20" s="660"/>
      <c r="N20" s="660"/>
      <c r="O20" s="661"/>
      <c r="P20" s="15">
        <v>1</v>
      </c>
      <c r="Q20" s="14">
        <v>13</v>
      </c>
      <c r="R20" s="186" t="s">
        <v>149</v>
      </c>
      <c r="S20" s="14" t="s">
        <v>4</v>
      </c>
      <c r="T20" s="187" t="s">
        <v>5</v>
      </c>
      <c r="U20" s="14" t="s">
        <v>4</v>
      </c>
      <c r="V20" s="188" t="s">
        <v>3</v>
      </c>
      <c r="W20" s="662"/>
      <c r="X20" s="663"/>
      <c r="Y20" s="270">
        <v>3660</v>
      </c>
      <c r="Z20" s="270">
        <v>0</v>
      </c>
      <c r="AA20" s="271">
        <v>0</v>
      </c>
      <c r="AB20" s="189"/>
      <c r="AC20" s="183"/>
    </row>
    <row r="21" spans="1:29" ht="15" customHeight="1">
      <c r="A21" s="22"/>
      <c r="B21" s="184"/>
      <c r="C21" s="190"/>
      <c r="D21" s="664" t="s">
        <v>121</v>
      </c>
      <c r="E21" s="664"/>
      <c r="F21" s="664"/>
      <c r="G21" s="664"/>
      <c r="H21" s="664"/>
      <c r="I21" s="664"/>
      <c r="J21" s="664"/>
      <c r="K21" s="664"/>
      <c r="L21" s="664"/>
      <c r="M21" s="664"/>
      <c r="N21" s="664"/>
      <c r="O21" s="665"/>
      <c r="P21" s="191">
        <v>2</v>
      </c>
      <c r="Q21" s="192" t="s">
        <v>4</v>
      </c>
      <c r="R21" s="186" t="s">
        <v>149</v>
      </c>
      <c r="S21" s="14" t="s">
        <v>4</v>
      </c>
      <c r="T21" s="187" t="s">
        <v>5</v>
      </c>
      <c r="U21" s="14" t="s">
        <v>4</v>
      </c>
      <c r="V21" s="188" t="s">
        <v>3</v>
      </c>
      <c r="W21" s="666"/>
      <c r="X21" s="667"/>
      <c r="Y21" s="354">
        <f>Y22</f>
        <v>89936</v>
      </c>
      <c r="Z21" s="354">
        <f t="shared" ref="Z21" si="0">Z22</f>
        <v>89936</v>
      </c>
      <c r="AA21" s="355">
        <f>SUM(AA22)</f>
        <v>89936</v>
      </c>
      <c r="AB21" s="189"/>
      <c r="AC21" s="183"/>
    </row>
    <row r="22" spans="1:29" ht="15" customHeight="1">
      <c r="A22" s="22"/>
      <c r="B22" s="184"/>
      <c r="C22" s="190"/>
      <c r="D22" s="185"/>
      <c r="E22" s="660" t="s">
        <v>120</v>
      </c>
      <c r="F22" s="660"/>
      <c r="G22" s="660"/>
      <c r="H22" s="660"/>
      <c r="I22" s="660"/>
      <c r="J22" s="660"/>
      <c r="K22" s="660"/>
      <c r="L22" s="660"/>
      <c r="M22" s="660"/>
      <c r="N22" s="660"/>
      <c r="O22" s="661"/>
      <c r="P22" s="15">
        <v>2</v>
      </c>
      <c r="Q22" s="14">
        <v>3</v>
      </c>
      <c r="R22" s="186" t="s">
        <v>149</v>
      </c>
      <c r="S22" s="14" t="s">
        <v>4</v>
      </c>
      <c r="T22" s="187" t="s">
        <v>5</v>
      </c>
      <c r="U22" s="14" t="s">
        <v>4</v>
      </c>
      <c r="V22" s="188" t="s">
        <v>3</v>
      </c>
      <c r="W22" s="662"/>
      <c r="X22" s="663"/>
      <c r="Y22" s="270">
        <v>89936</v>
      </c>
      <c r="Z22" s="270">
        <v>89936</v>
      </c>
      <c r="AA22" s="271">
        <v>89936</v>
      </c>
      <c r="AB22" s="189"/>
      <c r="AC22" s="183"/>
    </row>
    <row r="23" spans="1:29" ht="29.25" customHeight="1">
      <c r="A23" s="22"/>
      <c r="B23" s="184"/>
      <c r="C23" s="190"/>
      <c r="D23" s="664" t="s">
        <v>109</v>
      </c>
      <c r="E23" s="664"/>
      <c r="F23" s="664"/>
      <c r="G23" s="664"/>
      <c r="H23" s="664"/>
      <c r="I23" s="664"/>
      <c r="J23" s="664"/>
      <c r="K23" s="664"/>
      <c r="L23" s="664"/>
      <c r="M23" s="664"/>
      <c r="N23" s="664"/>
      <c r="O23" s="665"/>
      <c r="P23" s="191">
        <v>3</v>
      </c>
      <c r="Q23" s="192" t="s">
        <v>4</v>
      </c>
      <c r="R23" s="186" t="s">
        <v>149</v>
      </c>
      <c r="S23" s="14" t="s">
        <v>4</v>
      </c>
      <c r="T23" s="187" t="s">
        <v>5</v>
      </c>
      <c r="U23" s="14" t="s">
        <v>4</v>
      </c>
      <c r="V23" s="188" t="s">
        <v>3</v>
      </c>
      <c r="W23" s="666"/>
      <c r="X23" s="667"/>
      <c r="Y23" s="354">
        <f>Y24</f>
        <v>10000</v>
      </c>
      <c r="Z23" s="354">
        <f t="shared" ref="Z23:AA23" si="1">Z24</f>
        <v>0</v>
      </c>
      <c r="AA23" s="355">
        <f t="shared" si="1"/>
        <v>0</v>
      </c>
      <c r="AB23" s="189"/>
      <c r="AC23" s="183"/>
    </row>
    <row r="24" spans="1:29" ht="58.5" customHeight="1">
      <c r="A24" s="22"/>
      <c r="B24" s="184"/>
      <c r="C24" s="190"/>
      <c r="D24" s="185"/>
      <c r="E24" s="660" t="s">
        <v>568</v>
      </c>
      <c r="F24" s="660"/>
      <c r="G24" s="660"/>
      <c r="H24" s="660"/>
      <c r="I24" s="660"/>
      <c r="J24" s="660"/>
      <c r="K24" s="660"/>
      <c r="L24" s="660"/>
      <c r="M24" s="660"/>
      <c r="N24" s="660"/>
      <c r="O24" s="661"/>
      <c r="P24" s="15">
        <v>3</v>
      </c>
      <c r="Q24" s="14">
        <v>9</v>
      </c>
      <c r="R24" s="186" t="s">
        <v>149</v>
      </c>
      <c r="S24" s="14" t="s">
        <v>4</v>
      </c>
      <c r="T24" s="187" t="s">
        <v>5</v>
      </c>
      <c r="U24" s="14" t="s">
        <v>4</v>
      </c>
      <c r="V24" s="188" t="s">
        <v>3</v>
      </c>
      <c r="W24" s="662"/>
      <c r="X24" s="663"/>
      <c r="Y24" s="270">
        <v>10000</v>
      </c>
      <c r="Z24" s="270">
        <v>0</v>
      </c>
      <c r="AA24" s="271">
        <v>0</v>
      </c>
      <c r="AB24" s="189"/>
      <c r="AC24" s="183"/>
    </row>
    <row r="25" spans="1:29" ht="15" customHeight="1">
      <c r="A25" s="22"/>
      <c r="B25" s="184"/>
      <c r="C25" s="190"/>
      <c r="D25" s="664" t="s">
        <v>101</v>
      </c>
      <c r="E25" s="664"/>
      <c r="F25" s="664"/>
      <c r="G25" s="664"/>
      <c r="H25" s="664"/>
      <c r="I25" s="664"/>
      <c r="J25" s="664"/>
      <c r="K25" s="664"/>
      <c r="L25" s="664"/>
      <c r="M25" s="664"/>
      <c r="N25" s="664"/>
      <c r="O25" s="665"/>
      <c r="P25" s="191">
        <v>4</v>
      </c>
      <c r="Q25" s="192" t="s">
        <v>4</v>
      </c>
      <c r="R25" s="186" t="s">
        <v>149</v>
      </c>
      <c r="S25" s="14" t="s">
        <v>4</v>
      </c>
      <c r="T25" s="187" t="s">
        <v>5</v>
      </c>
      <c r="U25" s="14" t="s">
        <v>4</v>
      </c>
      <c r="V25" s="188" t="s">
        <v>3</v>
      </c>
      <c r="W25" s="666"/>
      <c r="X25" s="667"/>
      <c r="Y25" s="354">
        <f>Y26+Y27</f>
        <v>674464.82</v>
      </c>
      <c r="Z25" s="354">
        <f t="shared" ref="Z25:AA25" si="2">Z26+Z27</f>
        <v>922104.89</v>
      </c>
      <c r="AA25" s="355">
        <f t="shared" si="2"/>
        <v>1324739.45</v>
      </c>
      <c r="AB25" s="189"/>
      <c r="AC25" s="183"/>
    </row>
    <row r="26" spans="1:29" ht="15" customHeight="1">
      <c r="A26" s="22"/>
      <c r="B26" s="184"/>
      <c r="C26" s="190"/>
      <c r="D26" s="185"/>
      <c r="E26" s="660" t="s">
        <v>100</v>
      </c>
      <c r="F26" s="660"/>
      <c r="G26" s="660"/>
      <c r="H26" s="660"/>
      <c r="I26" s="660"/>
      <c r="J26" s="660"/>
      <c r="K26" s="660"/>
      <c r="L26" s="660"/>
      <c r="M26" s="660"/>
      <c r="N26" s="660"/>
      <c r="O26" s="661"/>
      <c r="P26" s="15">
        <v>4</v>
      </c>
      <c r="Q26" s="14">
        <v>9</v>
      </c>
      <c r="R26" s="186" t="s">
        <v>149</v>
      </c>
      <c r="S26" s="14" t="s">
        <v>4</v>
      </c>
      <c r="T26" s="187" t="s">
        <v>5</v>
      </c>
      <c r="U26" s="14" t="s">
        <v>4</v>
      </c>
      <c r="V26" s="188" t="s">
        <v>3</v>
      </c>
      <c r="W26" s="662"/>
      <c r="X26" s="663"/>
      <c r="Y26" s="270">
        <v>674464.82</v>
      </c>
      <c r="Z26" s="270">
        <v>912104.89</v>
      </c>
      <c r="AA26" s="271">
        <v>1314739.45</v>
      </c>
      <c r="AB26" s="189"/>
      <c r="AC26" s="183"/>
    </row>
    <row r="27" spans="1:29" ht="29.25" customHeight="1">
      <c r="A27" s="22"/>
      <c r="B27" s="184"/>
      <c r="C27" s="190"/>
      <c r="D27" s="185"/>
      <c r="E27" s="660" t="s">
        <v>85</v>
      </c>
      <c r="F27" s="660"/>
      <c r="G27" s="660"/>
      <c r="H27" s="660"/>
      <c r="I27" s="660"/>
      <c r="J27" s="660"/>
      <c r="K27" s="660"/>
      <c r="L27" s="660"/>
      <c r="M27" s="660"/>
      <c r="N27" s="660"/>
      <c r="O27" s="661"/>
      <c r="P27" s="15">
        <v>4</v>
      </c>
      <c r="Q27" s="14">
        <v>12</v>
      </c>
      <c r="R27" s="186" t="s">
        <v>149</v>
      </c>
      <c r="S27" s="14" t="s">
        <v>4</v>
      </c>
      <c r="T27" s="187" t="s">
        <v>5</v>
      </c>
      <c r="U27" s="14" t="s">
        <v>4</v>
      </c>
      <c r="V27" s="188" t="s">
        <v>3</v>
      </c>
      <c r="W27" s="662"/>
      <c r="X27" s="663"/>
      <c r="Y27" s="270">
        <v>0</v>
      </c>
      <c r="Z27" s="270">
        <v>10000</v>
      </c>
      <c r="AA27" s="271">
        <v>10000</v>
      </c>
      <c r="AB27" s="189"/>
      <c r="AC27" s="183"/>
    </row>
    <row r="28" spans="1:29" ht="29.25" customHeight="1">
      <c r="A28" s="22"/>
      <c r="B28" s="184"/>
      <c r="C28" s="190"/>
      <c r="D28" s="664" t="s">
        <v>78</v>
      </c>
      <c r="E28" s="664"/>
      <c r="F28" s="664"/>
      <c r="G28" s="664"/>
      <c r="H28" s="664"/>
      <c r="I28" s="664"/>
      <c r="J28" s="664"/>
      <c r="K28" s="664"/>
      <c r="L28" s="664"/>
      <c r="M28" s="664"/>
      <c r="N28" s="664"/>
      <c r="O28" s="665"/>
      <c r="P28" s="191">
        <v>5</v>
      </c>
      <c r="Q28" s="192" t="s">
        <v>4</v>
      </c>
      <c r="R28" s="186" t="s">
        <v>149</v>
      </c>
      <c r="S28" s="14" t="s">
        <v>4</v>
      </c>
      <c r="T28" s="187" t="s">
        <v>5</v>
      </c>
      <c r="U28" s="14" t="s">
        <v>4</v>
      </c>
      <c r="V28" s="188" t="s">
        <v>3</v>
      </c>
      <c r="W28" s="666"/>
      <c r="X28" s="667"/>
      <c r="Y28" s="354">
        <f>Y29+Y30+Y31</f>
        <v>30000</v>
      </c>
      <c r="Z28" s="354">
        <f t="shared" ref="Z28:AA28" si="3">Z29+Z30+Z31</f>
        <v>30000</v>
      </c>
      <c r="AA28" s="355">
        <f t="shared" si="3"/>
        <v>30000</v>
      </c>
      <c r="AB28" s="189"/>
      <c r="AC28" s="183"/>
    </row>
    <row r="29" spans="1:29" ht="15" customHeight="1">
      <c r="A29" s="22"/>
      <c r="B29" s="184"/>
      <c r="C29" s="190"/>
      <c r="D29" s="185"/>
      <c r="E29" s="660" t="s">
        <v>77</v>
      </c>
      <c r="F29" s="660"/>
      <c r="G29" s="660"/>
      <c r="H29" s="660"/>
      <c r="I29" s="660"/>
      <c r="J29" s="660"/>
      <c r="K29" s="660"/>
      <c r="L29" s="660"/>
      <c r="M29" s="660"/>
      <c r="N29" s="660"/>
      <c r="O29" s="661"/>
      <c r="P29" s="15">
        <v>5</v>
      </c>
      <c r="Q29" s="14">
        <v>1</v>
      </c>
      <c r="R29" s="186" t="s">
        <v>149</v>
      </c>
      <c r="S29" s="14" t="s">
        <v>4</v>
      </c>
      <c r="T29" s="187" t="s">
        <v>5</v>
      </c>
      <c r="U29" s="14" t="s">
        <v>4</v>
      </c>
      <c r="V29" s="188" t="s">
        <v>3</v>
      </c>
      <c r="W29" s="662"/>
      <c r="X29" s="663"/>
      <c r="Y29" s="270">
        <v>0</v>
      </c>
      <c r="Z29" s="270">
        <v>10000</v>
      </c>
      <c r="AA29" s="271">
        <v>10000</v>
      </c>
      <c r="AB29" s="189"/>
      <c r="AC29" s="183"/>
    </row>
    <row r="30" spans="1:29" ht="15" customHeight="1">
      <c r="A30" s="22"/>
      <c r="B30" s="184"/>
      <c r="C30" s="190"/>
      <c r="D30" s="185"/>
      <c r="E30" s="660" t="s">
        <v>67</v>
      </c>
      <c r="F30" s="660"/>
      <c r="G30" s="660"/>
      <c r="H30" s="660"/>
      <c r="I30" s="660"/>
      <c r="J30" s="660"/>
      <c r="K30" s="660"/>
      <c r="L30" s="660"/>
      <c r="M30" s="660"/>
      <c r="N30" s="660"/>
      <c r="O30" s="661"/>
      <c r="P30" s="15">
        <v>5</v>
      </c>
      <c r="Q30" s="14">
        <v>2</v>
      </c>
      <c r="R30" s="186" t="s">
        <v>149</v>
      </c>
      <c r="S30" s="14" t="s">
        <v>4</v>
      </c>
      <c r="T30" s="187" t="s">
        <v>5</v>
      </c>
      <c r="U30" s="14" t="s">
        <v>4</v>
      </c>
      <c r="V30" s="188" t="s">
        <v>3</v>
      </c>
      <c r="W30" s="662"/>
      <c r="X30" s="663"/>
      <c r="Y30" s="270">
        <v>0</v>
      </c>
      <c r="Z30" s="270">
        <v>10000</v>
      </c>
      <c r="AA30" s="271">
        <v>10000</v>
      </c>
      <c r="AB30" s="189"/>
      <c r="AC30" s="183"/>
    </row>
    <row r="31" spans="1:29" ht="15" customHeight="1">
      <c r="A31" s="22"/>
      <c r="B31" s="184"/>
      <c r="C31" s="190"/>
      <c r="D31" s="185"/>
      <c r="E31" s="660" t="s">
        <v>58</v>
      </c>
      <c r="F31" s="660"/>
      <c r="G31" s="660"/>
      <c r="H31" s="660"/>
      <c r="I31" s="660"/>
      <c r="J31" s="660"/>
      <c r="K31" s="660"/>
      <c r="L31" s="660"/>
      <c r="M31" s="660"/>
      <c r="N31" s="660"/>
      <c r="O31" s="661"/>
      <c r="P31" s="15">
        <v>5</v>
      </c>
      <c r="Q31" s="14">
        <v>3</v>
      </c>
      <c r="R31" s="186" t="s">
        <v>149</v>
      </c>
      <c r="S31" s="14" t="s">
        <v>4</v>
      </c>
      <c r="T31" s="187" t="s">
        <v>5</v>
      </c>
      <c r="U31" s="14" t="s">
        <v>4</v>
      </c>
      <c r="V31" s="188" t="s">
        <v>3</v>
      </c>
      <c r="W31" s="662"/>
      <c r="X31" s="663"/>
      <c r="Y31" s="270">
        <v>30000</v>
      </c>
      <c r="Z31" s="270">
        <v>10000</v>
      </c>
      <c r="AA31" s="271">
        <v>10000</v>
      </c>
      <c r="AB31" s="189"/>
      <c r="AC31" s="183"/>
    </row>
    <row r="32" spans="1:29" ht="15" customHeight="1">
      <c r="A32" s="22"/>
      <c r="B32" s="184"/>
      <c r="C32" s="190"/>
      <c r="D32" s="664" t="s">
        <v>41</v>
      </c>
      <c r="E32" s="664"/>
      <c r="F32" s="664"/>
      <c r="G32" s="664"/>
      <c r="H32" s="664"/>
      <c r="I32" s="664"/>
      <c r="J32" s="664"/>
      <c r="K32" s="664"/>
      <c r="L32" s="664"/>
      <c r="M32" s="664"/>
      <c r="N32" s="664"/>
      <c r="O32" s="665"/>
      <c r="P32" s="191">
        <v>8</v>
      </c>
      <c r="Q32" s="192" t="s">
        <v>4</v>
      </c>
      <c r="R32" s="186" t="s">
        <v>149</v>
      </c>
      <c r="S32" s="14" t="s">
        <v>4</v>
      </c>
      <c r="T32" s="187" t="s">
        <v>5</v>
      </c>
      <c r="U32" s="14" t="s">
        <v>4</v>
      </c>
      <c r="V32" s="188" t="s">
        <v>3</v>
      </c>
      <c r="W32" s="666"/>
      <c r="X32" s="667"/>
      <c r="Y32" s="354">
        <f>Y33</f>
        <v>977000</v>
      </c>
      <c r="Z32" s="354">
        <f t="shared" ref="Z32:AA32" si="4">Z33</f>
        <v>1031000</v>
      </c>
      <c r="AA32" s="355">
        <f t="shared" si="4"/>
        <v>1053000</v>
      </c>
      <c r="AB32" s="189"/>
      <c r="AC32" s="183"/>
    </row>
    <row r="33" spans="1:29" ht="16.5" customHeight="1">
      <c r="A33" s="22"/>
      <c r="B33" s="184"/>
      <c r="C33" s="190"/>
      <c r="D33" s="185"/>
      <c r="E33" s="660" t="s">
        <v>40</v>
      </c>
      <c r="F33" s="660"/>
      <c r="G33" s="660"/>
      <c r="H33" s="660"/>
      <c r="I33" s="660"/>
      <c r="J33" s="660"/>
      <c r="K33" s="660"/>
      <c r="L33" s="660"/>
      <c r="M33" s="660"/>
      <c r="N33" s="660"/>
      <c r="O33" s="661"/>
      <c r="P33" s="15">
        <v>8</v>
      </c>
      <c r="Q33" s="14">
        <v>1</v>
      </c>
      <c r="R33" s="186" t="s">
        <v>149</v>
      </c>
      <c r="S33" s="14" t="s">
        <v>4</v>
      </c>
      <c r="T33" s="187" t="s">
        <v>5</v>
      </c>
      <c r="U33" s="14" t="s">
        <v>4</v>
      </c>
      <c r="V33" s="188" t="s">
        <v>3</v>
      </c>
      <c r="W33" s="662"/>
      <c r="X33" s="663"/>
      <c r="Y33" s="270">
        <v>977000</v>
      </c>
      <c r="Z33" s="270">
        <v>1031000</v>
      </c>
      <c r="AA33" s="271">
        <v>1053000</v>
      </c>
      <c r="AB33" s="189"/>
      <c r="AC33" s="183"/>
    </row>
    <row r="34" spans="1:29" ht="18.75" hidden="1" customHeight="1">
      <c r="A34" s="22"/>
      <c r="B34" s="184"/>
      <c r="C34" s="190"/>
      <c r="D34" s="664" t="s">
        <v>19</v>
      </c>
      <c r="E34" s="664"/>
      <c r="F34" s="664"/>
      <c r="G34" s="664"/>
      <c r="H34" s="664"/>
      <c r="I34" s="664"/>
      <c r="J34" s="664"/>
      <c r="K34" s="664"/>
      <c r="L34" s="664"/>
      <c r="M34" s="664"/>
      <c r="N34" s="664"/>
      <c r="O34" s="665"/>
      <c r="P34" s="191">
        <v>10</v>
      </c>
      <c r="Q34" s="192" t="s">
        <v>4</v>
      </c>
      <c r="R34" s="186" t="s">
        <v>149</v>
      </c>
      <c r="S34" s="14" t="s">
        <v>4</v>
      </c>
      <c r="T34" s="187" t="s">
        <v>5</v>
      </c>
      <c r="U34" s="14" t="s">
        <v>4</v>
      </c>
      <c r="V34" s="188" t="s">
        <v>3</v>
      </c>
      <c r="W34" s="666"/>
      <c r="X34" s="667"/>
      <c r="Y34" s="354">
        <f>Y35</f>
        <v>0</v>
      </c>
      <c r="Z34" s="354">
        <v>0</v>
      </c>
      <c r="AA34" s="355">
        <v>0</v>
      </c>
      <c r="AB34" s="189"/>
      <c r="AC34" s="183"/>
    </row>
    <row r="35" spans="1:29" ht="17.25" customHeight="1">
      <c r="A35" s="22"/>
      <c r="B35" s="184"/>
      <c r="C35" s="190"/>
      <c r="D35" s="185"/>
      <c r="E35" s="664" t="s">
        <v>2</v>
      </c>
      <c r="F35" s="660"/>
      <c r="G35" s="660"/>
      <c r="H35" s="660"/>
      <c r="I35" s="660"/>
      <c r="J35" s="660"/>
      <c r="K35" s="660"/>
      <c r="L35" s="660"/>
      <c r="M35" s="660"/>
      <c r="N35" s="660"/>
      <c r="O35" s="661"/>
      <c r="P35" s="15">
        <v>99</v>
      </c>
      <c r="Q35" s="14">
        <v>0</v>
      </c>
      <c r="R35" s="186" t="s">
        <v>149</v>
      </c>
      <c r="S35" s="14" t="s">
        <v>4</v>
      </c>
      <c r="T35" s="187" t="s">
        <v>5</v>
      </c>
      <c r="U35" s="14" t="s">
        <v>4</v>
      </c>
      <c r="V35" s="188" t="s">
        <v>3</v>
      </c>
      <c r="W35" s="662"/>
      <c r="X35" s="663"/>
      <c r="Y35" s="582">
        <v>0</v>
      </c>
      <c r="Z35" s="583">
        <v>83761.75</v>
      </c>
      <c r="AA35" s="584">
        <v>168723.31</v>
      </c>
      <c r="AB35" s="189"/>
      <c r="AC35" s="183"/>
    </row>
    <row r="36" spans="1:29" ht="15" customHeight="1" thickBot="1">
      <c r="A36" s="22"/>
      <c r="B36" s="184"/>
      <c r="C36" s="190"/>
      <c r="D36" s="660" t="s">
        <v>2</v>
      </c>
      <c r="E36" s="664"/>
      <c r="F36" s="664"/>
      <c r="G36" s="664"/>
      <c r="H36" s="664"/>
      <c r="I36" s="664"/>
      <c r="J36" s="664"/>
      <c r="K36" s="664"/>
      <c r="L36" s="664"/>
      <c r="M36" s="664"/>
      <c r="N36" s="668"/>
      <c r="O36" s="669"/>
      <c r="P36" s="49">
        <v>99</v>
      </c>
      <c r="Q36" s="48">
        <v>99</v>
      </c>
      <c r="R36" s="205" t="s">
        <v>149</v>
      </c>
      <c r="S36" s="27" t="s">
        <v>4</v>
      </c>
      <c r="T36" s="206" t="s">
        <v>5</v>
      </c>
      <c r="U36" s="27" t="s">
        <v>4</v>
      </c>
      <c r="V36" s="207" t="s">
        <v>3</v>
      </c>
      <c r="W36" s="670"/>
      <c r="X36" s="671"/>
      <c r="Y36" s="543">
        <f>Ведом!X118</f>
        <v>0</v>
      </c>
      <c r="Z36" s="543">
        <f>Ведом!Y118</f>
        <v>89702.7631501961</v>
      </c>
      <c r="AA36" s="544">
        <f>Ведом!Z118</f>
        <v>200737.01730440318</v>
      </c>
      <c r="AB36" s="189"/>
      <c r="AC36" s="183"/>
    </row>
    <row r="37" spans="1:29" ht="24" customHeight="1" thickBot="1">
      <c r="A37" s="4"/>
      <c r="B37" s="193"/>
      <c r="C37" s="193"/>
      <c r="D37" s="203"/>
      <c r="E37" s="204"/>
      <c r="F37" s="204"/>
      <c r="G37" s="204"/>
      <c r="H37" s="204"/>
      <c r="I37" s="204"/>
      <c r="J37" s="204"/>
      <c r="K37" s="204"/>
      <c r="L37" s="204"/>
      <c r="M37" s="194"/>
      <c r="N37" s="300" t="s">
        <v>0</v>
      </c>
      <c r="O37" s="301"/>
      <c r="P37" s="301"/>
      <c r="Q37" s="301"/>
      <c r="R37" s="301"/>
      <c r="S37" s="301"/>
      <c r="T37" s="301"/>
      <c r="U37" s="301"/>
      <c r="V37" s="301"/>
      <c r="W37" s="301"/>
      <c r="X37" s="302"/>
      <c r="Y37" s="356">
        <f>Y36+Y34+Y32+Y28+Y25+Y23+Y21+Y16</f>
        <v>3831401</v>
      </c>
      <c r="Z37" s="356">
        <f>Z36+Z34+Z32+Z28+Z25+Z23+Z21+Z16</f>
        <v>3678041.0031501963</v>
      </c>
      <c r="AA37" s="357">
        <f>AA36+AA34+AA32+AA28+AA25+AA23+AA21+AA16</f>
        <v>4104674.9973044032</v>
      </c>
      <c r="AB37" s="3"/>
      <c r="AC37" s="2"/>
    </row>
    <row r="38" spans="1:29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3"/>
      <c r="R38" s="3"/>
      <c r="S38" s="3"/>
      <c r="T38" s="3"/>
      <c r="U38" s="3"/>
      <c r="V38" s="3"/>
      <c r="W38" s="3"/>
      <c r="X38" s="3"/>
      <c r="Y38" s="2"/>
      <c r="Z38" s="4"/>
      <c r="AA38" s="3"/>
      <c r="AB38" s="3"/>
      <c r="AC38" s="2"/>
    </row>
    <row r="39" spans="1:29" ht="11.25" customHeight="1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195"/>
      <c r="N39" s="2"/>
      <c r="O39" s="196" t="s">
        <v>150</v>
      </c>
      <c r="P39" s="196"/>
      <c r="Q39" s="197"/>
      <c r="R39" s="2"/>
      <c r="S39" s="198" t="s">
        <v>151</v>
      </c>
      <c r="T39" s="198"/>
      <c r="U39" s="198"/>
      <c r="V39" s="198"/>
      <c r="W39" s="198"/>
      <c r="X39" s="198"/>
      <c r="Y39" s="197"/>
      <c r="Z39" s="2"/>
      <c r="AA39" s="2"/>
      <c r="AB39" s="3"/>
      <c r="AC39" s="2"/>
    </row>
    <row r="40" spans="1:29" ht="2.85" customHeight="1">
      <c r="A40" s="2" t="s">
        <v>152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3"/>
      <c r="AC40" s="2"/>
    </row>
  </sheetData>
  <autoFilter ref="N15:AA37">
    <filterColumn colId="5" showButton="0"/>
    <filterColumn colId="6" showButton="0"/>
    <filterColumn colId="7" showButton="0"/>
  </autoFilter>
  <mergeCells count="40">
    <mergeCell ref="E35:O35"/>
    <mergeCell ref="W35:X35"/>
    <mergeCell ref="D36:O36"/>
    <mergeCell ref="W36:X36"/>
    <mergeCell ref="D32:O32"/>
    <mergeCell ref="W32:X32"/>
    <mergeCell ref="E33:O33"/>
    <mergeCell ref="W33:X33"/>
    <mergeCell ref="D34:O34"/>
    <mergeCell ref="W34:X34"/>
    <mergeCell ref="E29:O29"/>
    <mergeCell ref="W29:X29"/>
    <mergeCell ref="E30:O30"/>
    <mergeCell ref="W30:X30"/>
    <mergeCell ref="E31:O31"/>
    <mergeCell ref="W31:X31"/>
    <mergeCell ref="E26:O26"/>
    <mergeCell ref="W26:X26"/>
    <mergeCell ref="E27:O27"/>
    <mergeCell ref="W27:X27"/>
    <mergeCell ref="D28:O28"/>
    <mergeCell ref="W28:X28"/>
    <mergeCell ref="D23:O23"/>
    <mergeCell ref="W23:X23"/>
    <mergeCell ref="E24:O24"/>
    <mergeCell ref="W24:X24"/>
    <mergeCell ref="D25:O25"/>
    <mergeCell ref="W25:X25"/>
    <mergeCell ref="E20:O20"/>
    <mergeCell ref="W20:X20"/>
    <mergeCell ref="D21:O21"/>
    <mergeCell ref="W21:X21"/>
    <mergeCell ref="E22:O22"/>
    <mergeCell ref="W22:X22"/>
    <mergeCell ref="S14:V14"/>
    <mergeCell ref="S15:V15"/>
    <mergeCell ref="D16:O16"/>
    <mergeCell ref="W16:X16"/>
    <mergeCell ref="E17:O17"/>
    <mergeCell ref="W17:X17"/>
  </mergeCells>
  <pageMargins left="0.196850393700787" right="0.196850393700787" top="0.39370078740157499" bottom="0.196850393700787" header="0.196850393700787" footer="0.196850393700787"/>
  <pageSetup paperSize="9" scale="86" fitToHeight="0" orientation="portrait" r:id="rId1"/>
  <headerFooter alignWithMargins="0">
    <oddHeader>&amp;CСтраница &amp;P из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17"/>
  <sheetViews>
    <sheetView showGridLines="0" zoomScale="90" zoomScaleNormal="90" workbookViewId="0">
      <selection activeCell="O18" sqref="O18"/>
    </sheetView>
  </sheetViews>
  <sheetFormatPr defaultColWidth="9.140625" defaultRowHeight="12.75"/>
  <cols>
    <col min="1" max="1" width="0.570312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7109375" style="1" customWidth="1"/>
    <col min="23" max="23" width="0" style="1" hidden="1" customWidth="1"/>
    <col min="24" max="25" width="13.140625" style="1" customWidth="1"/>
    <col min="26" max="26" width="14.28515625" style="1" customWidth="1"/>
    <col min="27" max="27" width="0" style="1" hidden="1" customWidth="1"/>
    <col min="28" max="28" width="1.140625" style="1" customWidth="1"/>
    <col min="29" max="256" width="9.140625" style="1" customWidth="1"/>
    <col min="257" max="16384" width="9.140625" style="1"/>
  </cols>
  <sheetData>
    <row r="1" spans="1:28" ht="12.75" customHeight="1">
      <c r="A1" s="85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3"/>
      <c r="Z1" s="2"/>
      <c r="AA1" s="3"/>
      <c r="AB1" s="2"/>
    </row>
    <row r="2" spans="1:28" ht="12.75" customHeight="1">
      <c r="A2" s="85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6" t="s">
        <v>546</v>
      </c>
      <c r="W2" s="84"/>
      <c r="X2" s="2"/>
      <c r="Y2" s="83"/>
      <c r="Z2" s="2"/>
      <c r="AA2" s="3"/>
      <c r="AB2" s="2"/>
    </row>
    <row r="3" spans="1:28" ht="12.75" customHeight="1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6" t="s">
        <v>144</v>
      </c>
      <c r="W3" s="84"/>
      <c r="X3" s="2"/>
      <c r="Y3" s="83"/>
      <c r="Z3" s="2"/>
      <c r="AA3" s="3"/>
      <c r="AB3" s="2"/>
    </row>
    <row r="4" spans="1:28" ht="12.75" customHeight="1">
      <c r="A4" s="85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6" t="s">
        <v>143</v>
      </c>
      <c r="W4" s="84"/>
      <c r="X4" s="2"/>
      <c r="Y4" s="83"/>
      <c r="Z4" s="3"/>
      <c r="AA4" s="3"/>
      <c r="AB4" s="2"/>
    </row>
    <row r="5" spans="1:28" ht="12.75" customHeigh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4"/>
      <c r="O5" s="4"/>
      <c r="P5" s="2"/>
      <c r="Q5" s="87"/>
      <c r="R5" s="89"/>
      <c r="S5" s="87"/>
      <c r="T5" s="87"/>
      <c r="U5" s="87"/>
      <c r="V5" s="86" t="s">
        <v>493</v>
      </c>
      <c r="W5" s="88"/>
      <c r="X5" s="2"/>
      <c r="Y5" s="87"/>
      <c r="Z5" s="81"/>
      <c r="AA5" s="3"/>
      <c r="AB5" s="2"/>
    </row>
    <row r="6" spans="1:28" ht="12.75" customHeight="1">
      <c r="A6" s="85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6" t="s">
        <v>667</v>
      </c>
      <c r="W6" s="84"/>
      <c r="X6" s="2"/>
      <c r="Y6" s="83"/>
      <c r="Z6" s="2"/>
      <c r="AA6" s="3"/>
      <c r="AB6" s="2"/>
    </row>
    <row r="7" spans="1:28" ht="12.75" customHeight="1">
      <c r="A7" s="85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3"/>
      <c r="Z7" s="3"/>
      <c r="AA7" s="3"/>
      <c r="AB7" s="2"/>
    </row>
    <row r="8" spans="1:28" ht="12.75" customHeight="1">
      <c r="A8" s="78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3"/>
      <c r="AB8" s="2"/>
    </row>
    <row r="9" spans="1:28" ht="12.75" customHeight="1">
      <c r="A9" s="82" t="s">
        <v>153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3"/>
      <c r="AB9" s="2"/>
    </row>
    <row r="10" spans="1:28" ht="12.75" customHeight="1">
      <c r="A10" s="82" t="s">
        <v>495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3"/>
      <c r="AB10" s="2"/>
    </row>
    <row r="11" spans="1:28" ht="12.75" customHeight="1">
      <c r="A11" s="80" t="s">
        <v>154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3"/>
      <c r="AB11" s="2"/>
    </row>
    <row r="12" spans="1:28" ht="12.75" customHeight="1">
      <c r="A12" s="80" t="s">
        <v>582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89"/>
      <c r="Z12" s="81"/>
      <c r="AA12" s="3"/>
      <c r="AB12" s="2"/>
    </row>
    <row r="13" spans="1:28" ht="12.75" customHeight="1" thickBot="1">
      <c r="A13" s="78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5"/>
      <c r="Z13" s="202" t="s">
        <v>142</v>
      </c>
      <c r="AA13" s="3"/>
      <c r="AB13" s="2"/>
    </row>
    <row r="14" spans="1:28" ht="45.75" customHeight="1" thickBot="1">
      <c r="A14" s="6"/>
      <c r="B14" s="214"/>
      <c r="C14" s="258"/>
      <c r="D14" s="215"/>
      <c r="E14" s="215"/>
      <c r="F14" s="215"/>
      <c r="G14" s="215"/>
      <c r="H14" s="215"/>
      <c r="I14" s="215"/>
      <c r="J14" s="215"/>
      <c r="K14" s="215"/>
      <c r="L14" s="216"/>
      <c r="M14" s="212" t="s">
        <v>141</v>
      </c>
      <c r="N14" s="70" t="s">
        <v>140</v>
      </c>
      <c r="O14" s="69" t="s">
        <v>139</v>
      </c>
      <c r="P14" s="69" t="s">
        <v>138</v>
      </c>
      <c r="Q14" s="72" t="s">
        <v>137</v>
      </c>
      <c r="R14" s="628" t="s">
        <v>136</v>
      </c>
      <c r="S14" s="628"/>
      <c r="T14" s="628"/>
      <c r="U14" s="628"/>
      <c r="V14" s="70" t="s">
        <v>135</v>
      </c>
      <c r="W14" s="69" t="s">
        <v>134</v>
      </c>
      <c r="X14" s="69" t="s">
        <v>145</v>
      </c>
      <c r="Y14" s="509" t="s">
        <v>552</v>
      </c>
      <c r="Z14" s="67" t="s">
        <v>558</v>
      </c>
      <c r="AA14" s="66"/>
      <c r="AB14" s="3"/>
    </row>
    <row r="15" spans="1:28" ht="12" customHeight="1">
      <c r="A15" s="217"/>
      <c r="B15" s="64"/>
      <c r="C15" s="218"/>
      <c r="D15" s="220"/>
      <c r="E15" s="219"/>
      <c r="F15" s="64"/>
      <c r="G15" s="64"/>
      <c r="H15" s="64"/>
      <c r="I15" s="64"/>
      <c r="J15" s="64"/>
      <c r="K15" s="64"/>
      <c r="L15" s="218"/>
      <c r="M15" s="220">
        <v>1</v>
      </c>
      <c r="N15" s="220">
        <v>2</v>
      </c>
      <c r="O15" s="220">
        <v>2</v>
      </c>
      <c r="P15" s="220">
        <v>3</v>
      </c>
      <c r="Q15" s="62">
        <v>5</v>
      </c>
      <c r="R15" s="672">
        <v>4</v>
      </c>
      <c r="S15" s="672"/>
      <c r="T15" s="672"/>
      <c r="U15" s="672"/>
      <c r="V15" s="221">
        <v>5</v>
      </c>
      <c r="W15" s="220">
        <v>7</v>
      </c>
      <c r="X15" s="220">
        <v>6</v>
      </c>
      <c r="Y15" s="220">
        <v>7</v>
      </c>
      <c r="Z15" s="220">
        <v>8</v>
      </c>
      <c r="AA15" s="58"/>
      <c r="AB15" s="3"/>
    </row>
    <row r="16" spans="1:28" ht="15" customHeight="1">
      <c r="A16" s="22"/>
      <c r="B16" s="222"/>
      <c r="C16" s="223"/>
      <c r="D16" s="664" t="s">
        <v>132</v>
      </c>
      <c r="E16" s="634"/>
      <c r="F16" s="634"/>
      <c r="G16" s="634"/>
      <c r="H16" s="634"/>
      <c r="I16" s="634"/>
      <c r="J16" s="634"/>
      <c r="K16" s="634"/>
      <c r="L16" s="634"/>
      <c r="M16" s="634"/>
      <c r="N16" s="635"/>
      <c r="O16" s="49">
        <v>1</v>
      </c>
      <c r="P16" s="48" t="s">
        <v>1</v>
      </c>
      <c r="Q16" s="224" t="s">
        <v>1</v>
      </c>
      <c r="R16" s="46" t="s">
        <v>1</v>
      </c>
      <c r="S16" s="47" t="s">
        <v>1</v>
      </c>
      <c r="T16" s="46" t="s">
        <v>1</v>
      </c>
      <c r="U16" s="45" t="s">
        <v>1</v>
      </c>
      <c r="V16" s="213" t="s">
        <v>1</v>
      </c>
      <c r="W16" s="225"/>
      <c r="X16" s="264">
        <f>X17+X22+X35+X38+X31</f>
        <v>2050000.18</v>
      </c>
      <c r="Y16" s="264">
        <f>Y17+Y22+Y35</f>
        <v>1515297.35</v>
      </c>
      <c r="Z16" s="265">
        <f>Z17+Z22+Z35</f>
        <v>1406262.53</v>
      </c>
      <c r="AA16" s="7"/>
      <c r="AB16" s="3"/>
    </row>
    <row r="17" spans="1:28" ht="29.25" customHeight="1">
      <c r="A17" s="22"/>
      <c r="B17" s="222"/>
      <c r="C17" s="223"/>
      <c r="D17" s="260"/>
      <c r="E17" s="638" t="s">
        <v>131</v>
      </c>
      <c r="F17" s="639"/>
      <c r="G17" s="639"/>
      <c r="H17" s="639"/>
      <c r="I17" s="639"/>
      <c r="J17" s="639"/>
      <c r="K17" s="639"/>
      <c r="L17" s="639"/>
      <c r="M17" s="639"/>
      <c r="N17" s="640"/>
      <c r="O17" s="96">
        <v>1</v>
      </c>
      <c r="P17" s="97">
        <v>2</v>
      </c>
      <c r="Q17" s="256" t="s">
        <v>1</v>
      </c>
      <c r="R17" s="99" t="s">
        <v>1</v>
      </c>
      <c r="S17" s="100" t="s">
        <v>1</v>
      </c>
      <c r="T17" s="99" t="s">
        <v>1</v>
      </c>
      <c r="U17" s="101" t="s">
        <v>1</v>
      </c>
      <c r="V17" s="102" t="s">
        <v>1</v>
      </c>
      <c r="W17" s="257"/>
      <c r="X17" s="266">
        <f t="shared" ref="X17:Z20" si="0">X18</f>
        <v>500000</v>
      </c>
      <c r="Y17" s="266">
        <f t="shared" si="0"/>
        <v>450000</v>
      </c>
      <c r="Z17" s="267">
        <f t="shared" si="0"/>
        <v>450000</v>
      </c>
      <c r="AA17" s="7"/>
      <c r="AB17" s="3"/>
    </row>
    <row r="18" spans="1:28" ht="51.75" customHeight="1">
      <c r="A18" s="22"/>
      <c r="B18" s="222"/>
      <c r="C18" s="223"/>
      <c r="D18" s="260"/>
      <c r="E18" s="226"/>
      <c r="F18" s="641" t="s">
        <v>574</v>
      </c>
      <c r="G18" s="641"/>
      <c r="H18" s="641"/>
      <c r="I18" s="642"/>
      <c r="J18" s="642"/>
      <c r="K18" s="642"/>
      <c r="L18" s="642"/>
      <c r="M18" s="642"/>
      <c r="N18" s="643"/>
      <c r="O18" s="28">
        <v>1</v>
      </c>
      <c r="P18" s="27">
        <v>2</v>
      </c>
      <c r="Q18" s="224" t="s">
        <v>106</v>
      </c>
      <c r="R18" s="25">
        <v>86</v>
      </c>
      <c r="S18" s="26" t="s">
        <v>5</v>
      </c>
      <c r="T18" s="25" t="s">
        <v>4</v>
      </c>
      <c r="U18" s="24" t="s">
        <v>3</v>
      </c>
      <c r="V18" s="23" t="s">
        <v>1</v>
      </c>
      <c r="W18" s="225"/>
      <c r="X18" s="268">
        <f>X20</f>
        <v>500000</v>
      </c>
      <c r="Y18" s="268">
        <f>Y20</f>
        <v>450000</v>
      </c>
      <c r="Z18" s="269">
        <f>Z20</f>
        <v>450000</v>
      </c>
      <c r="AA18" s="7"/>
      <c r="AB18" s="3"/>
    </row>
    <row r="19" spans="1:28" ht="51.75" customHeight="1">
      <c r="A19" s="22"/>
      <c r="B19" s="222"/>
      <c r="C19" s="223"/>
      <c r="D19" s="260"/>
      <c r="E19" s="226"/>
      <c r="F19" s="228"/>
      <c r="G19" s="229"/>
      <c r="H19" s="17"/>
      <c r="I19" s="511"/>
      <c r="J19" s="511"/>
      <c r="K19" s="511"/>
      <c r="L19" s="511"/>
      <c r="M19" s="511" t="s">
        <v>126</v>
      </c>
      <c r="N19" s="512"/>
      <c r="O19" s="28">
        <v>1</v>
      </c>
      <c r="P19" s="27">
        <v>2</v>
      </c>
      <c r="Q19" s="224"/>
      <c r="R19" s="25">
        <v>86</v>
      </c>
      <c r="S19" s="26">
        <v>0</v>
      </c>
      <c r="T19" s="25">
        <v>1</v>
      </c>
      <c r="U19" s="24">
        <v>0</v>
      </c>
      <c r="V19" s="23"/>
      <c r="W19" s="225"/>
      <c r="X19" s="268">
        <v>500000</v>
      </c>
      <c r="Y19" s="268">
        <v>450000</v>
      </c>
      <c r="Z19" s="269">
        <v>450000</v>
      </c>
      <c r="AA19" s="7"/>
      <c r="AB19" s="3"/>
    </row>
    <row r="20" spans="1:28" ht="15" customHeight="1">
      <c r="A20" s="22"/>
      <c r="B20" s="222"/>
      <c r="C20" s="223"/>
      <c r="D20" s="260"/>
      <c r="E20" s="227"/>
      <c r="F20" s="228"/>
      <c r="G20" s="229"/>
      <c r="H20" s="17"/>
      <c r="I20" s="641" t="s">
        <v>587</v>
      </c>
      <c r="J20" s="642"/>
      <c r="K20" s="642"/>
      <c r="L20" s="642"/>
      <c r="M20" s="642"/>
      <c r="N20" s="643"/>
      <c r="O20" s="28">
        <v>1</v>
      </c>
      <c r="P20" s="27">
        <v>2</v>
      </c>
      <c r="Q20" s="224" t="s">
        <v>129</v>
      </c>
      <c r="R20" s="25">
        <v>86</v>
      </c>
      <c r="S20" s="26" t="s">
        <v>5</v>
      </c>
      <c r="T20" s="25">
        <v>1</v>
      </c>
      <c r="U20" s="24" t="s">
        <v>128</v>
      </c>
      <c r="V20" s="23" t="s">
        <v>1</v>
      </c>
      <c r="W20" s="225"/>
      <c r="X20" s="268">
        <f t="shared" si="0"/>
        <v>500000</v>
      </c>
      <c r="Y20" s="268">
        <f t="shared" si="0"/>
        <v>450000</v>
      </c>
      <c r="Z20" s="269">
        <f t="shared" si="0"/>
        <v>450000</v>
      </c>
      <c r="AA20" s="7"/>
      <c r="AB20" s="3"/>
    </row>
    <row r="21" spans="1:28" ht="29.25" customHeight="1">
      <c r="A21" s="22"/>
      <c r="B21" s="222"/>
      <c r="C21" s="223"/>
      <c r="D21" s="260"/>
      <c r="E21" s="230"/>
      <c r="F21" s="209"/>
      <c r="G21" s="231"/>
      <c r="H21" s="210"/>
      <c r="I21" s="211"/>
      <c r="J21" s="646" t="s">
        <v>115</v>
      </c>
      <c r="K21" s="646"/>
      <c r="L21" s="646"/>
      <c r="M21" s="646"/>
      <c r="N21" s="647"/>
      <c r="O21" s="15">
        <v>1</v>
      </c>
      <c r="P21" s="14">
        <v>2</v>
      </c>
      <c r="Q21" s="224" t="s">
        <v>129</v>
      </c>
      <c r="R21" s="11">
        <v>86</v>
      </c>
      <c r="S21" s="12" t="s">
        <v>5</v>
      </c>
      <c r="T21" s="11">
        <v>1</v>
      </c>
      <c r="U21" s="10" t="s">
        <v>128</v>
      </c>
      <c r="V21" s="248" t="s">
        <v>114</v>
      </c>
      <c r="W21" s="225"/>
      <c r="X21" s="270">
        <v>500000</v>
      </c>
      <c r="Y21" s="270">
        <v>450000</v>
      </c>
      <c r="Z21" s="271">
        <v>450000</v>
      </c>
      <c r="AA21" s="7"/>
      <c r="AB21" s="3"/>
    </row>
    <row r="22" spans="1:28" ht="50.25" customHeight="1">
      <c r="A22" s="22"/>
      <c r="B22" s="222"/>
      <c r="C22" s="223"/>
      <c r="D22" s="260"/>
      <c r="E22" s="638" t="s">
        <v>127</v>
      </c>
      <c r="F22" s="639"/>
      <c r="G22" s="639"/>
      <c r="H22" s="639"/>
      <c r="I22" s="639"/>
      <c r="J22" s="648"/>
      <c r="K22" s="648"/>
      <c r="L22" s="648"/>
      <c r="M22" s="648"/>
      <c r="N22" s="649"/>
      <c r="O22" s="105">
        <v>1</v>
      </c>
      <c r="P22" s="106">
        <v>4</v>
      </c>
      <c r="Q22" s="256" t="s">
        <v>1</v>
      </c>
      <c r="R22" s="134" t="s">
        <v>1</v>
      </c>
      <c r="S22" s="135" t="s">
        <v>1</v>
      </c>
      <c r="T22" s="134" t="s">
        <v>1</v>
      </c>
      <c r="U22" s="136" t="s">
        <v>1</v>
      </c>
      <c r="V22" s="107" t="s">
        <v>1</v>
      </c>
      <c r="W22" s="257"/>
      <c r="X22" s="272">
        <f t="shared" ref="X22:Z23" si="1">X23</f>
        <v>1539310.9</v>
      </c>
      <c r="Y22" s="272">
        <f t="shared" si="1"/>
        <v>1065297.3500000001</v>
      </c>
      <c r="Z22" s="273">
        <f t="shared" si="1"/>
        <v>956262.53</v>
      </c>
      <c r="AA22" s="7"/>
      <c r="AB22" s="3"/>
    </row>
    <row r="23" spans="1:28" ht="52.5" customHeight="1">
      <c r="A23" s="22"/>
      <c r="B23" s="222"/>
      <c r="C23" s="223"/>
      <c r="D23" s="260"/>
      <c r="E23" s="226"/>
      <c r="F23" s="641" t="s">
        <v>574</v>
      </c>
      <c r="G23" s="641"/>
      <c r="H23" s="642"/>
      <c r="I23" s="642"/>
      <c r="J23" s="642"/>
      <c r="K23" s="642"/>
      <c r="L23" s="642"/>
      <c r="M23" s="642"/>
      <c r="N23" s="643"/>
      <c r="O23" s="28">
        <v>1</v>
      </c>
      <c r="P23" s="27">
        <v>4</v>
      </c>
      <c r="Q23" s="224" t="s">
        <v>119</v>
      </c>
      <c r="R23" s="25" t="s">
        <v>112</v>
      </c>
      <c r="S23" s="26" t="s">
        <v>5</v>
      </c>
      <c r="T23" s="25" t="s">
        <v>4</v>
      </c>
      <c r="U23" s="24" t="s">
        <v>3</v>
      </c>
      <c r="V23" s="23" t="s">
        <v>1</v>
      </c>
      <c r="W23" s="225"/>
      <c r="X23" s="268">
        <f t="shared" si="1"/>
        <v>1539310.9</v>
      </c>
      <c r="Y23" s="268">
        <f t="shared" si="1"/>
        <v>1065297.3500000001</v>
      </c>
      <c r="Z23" s="269">
        <f t="shared" si="1"/>
        <v>956262.53</v>
      </c>
      <c r="AA23" s="7"/>
      <c r="AB23" s="3"/>
    </row>
    <row r="24" spans="1:28" ht="29.25" customHeight="1">
      <c r="A24" s="22"/>
      <c r="B24" s="222"/>
      <c r="C24" s="223"/>
      <c r="D24" s="260"/>
      <c r="E24" s="227"/>
      <c r="F24" s="228"/>
      <c r="G24" s="229"/>
      <c r="H24" s="641" t="s">
        <v>126</v>
      </c>
      <c r="I24" s="642"/>
      <c r="J24" s="642"/>
      <c r="K24" s="642"/>
      <c r="L24" s="642"/>
      <c r="M24" s="642"/>
      <c r="N24" s="643"/>
      <c r="O24" s="28">
        <v>1</v>
      </c>
      <c r="P24" s="27">
        <v>4</v>
      </c>
      <c r="Q24" s="224" t="s">
        <v>125</v>
      </c>
      <c r="R24" s="25" t="s">
        <v>112</v>
      </c>
      <c r="S24" s="26" t="s">
        <v>5</v>
      </c>
      <c r="T24" s="25" t="s">
        <v>7</v>
      </c>
      <c r="U24" s="24" t="s">
        <v>3</v>
      </c>
      <c r="V24" s="23" t="s">
        <v>1</v>
      </c>
      <c r="W24" s="225"/>
      <c r="X24" s="268">
        <f>X25</f>
        <v>1539310.9</v>
      </c>
      <c r="Y24" s="268">
        <f>Y25</f>
        <v>1065297.3500000001</v>
      </c>
      <c r="Z24" s="269">
        <f>Z25</f>
        <v>956262.53</v>
      </c>
      <c r="AA24" s="7"/>
      <c r="AB24" s="3"/>
    </row>
    <row r="25" spans="1:28" ht="15" customHeight="1">
      <c r="A25" s="22"/>
      <c r="B25" s="222"/>
      <c r="C25" s="223"/>
      <c r="D25" s="260"/>
      <c r="E25" s="227"/>
      <c r="F25" s="208"/>
      <c r="G25" s="232"/>
      <c r="H25" s="17"/>
      <c r="I25" s="641" t="s">
        <v>124</v>
      </c>
      <c r="J25" s="642"/>
      <c r="K25" s="642"/>
      <c r="L25" s="642"/>
      <c r="M25" s="642"/>
      <c r="N25" s="643"/>
      <c r="O25" s="28">
        <v>1</v>
      </c>
      <c r="P25" s="27">
        <v>4</v>
      </c>
      <c r="Q25" s="224" t="s">
        <v>123</v>
      </c>
      <c r="R25" s="25" t="s">
        <v>112</v>
      </c>
      <c r="S25" s="26" t="s">
        <v>5</v>
      </c>
      <c r="T25" s="25" t="s">
        <v>7</v>
      </c>
      <c r="U25" s="24" t="s">
        <v>122</v>
      </c>
      <c r="V25" s="23" t="s">
        <v>1</v>
      </c>
      <c r="W25" s="225"/>
      <c r="X25" s="268">
        <f>X26+X27+X28</f>
        <v>1539310.9</v>
      </c>
      <c r="Y25" s="268">
        <f>Y26+Y27</f>
        <v>1065297.3500000001</v>
      </c>
      <c r="Z25" s="269">
        <f>Z26+Z27</f>
        <v>956262.53</v>
      </c>
      <c r="AA25" s="7"/>
      <c r="AB25" s="3"/>
    </row>
    <row r="26" spans="1:28" ht="29.25" customHeight="1">
      <c r="A26" s="22"/>
      <c r="B26" s="222"/>
      <c r="C26" s="223"/>
      <c r="D26" s="260"/>
      <c r="E26" s="227"/>
      <c r="F26" s="208"/>
      <c r="G26" s="232"/>
      <c r="H26" s="18"/>
      <c r="I26" s="17"/>
      <c r="J26" s="644" t="s">
        <v>115</v>
      </c>
      <c r="K26" s="644"/>
      <c r="L26" s="644"/>
      <c r="M26" s="644"/>
      <c r="N26" s="645"/>
      <c r="O26" s="28">
        <v>1</v>
      </c>
      <c r="P26" s="27">
        <v>4</v>
      </c>
      <c r="Q26" s="224" t="s">
        <v>123</v>
      </c>
      <c r="R26" s="25" t="s">
        <v>112</v>
      </c>
      <c r="S26" s="26" t="s">
        <v>5</v>
      </c>
      <c r="T26" s="25" t="s">
        <v>7</v>
      </c>
      <c r="U26" s="24" t="s">
        <v>122</v>
      </c>
      <c r="V26" s="249" t="s">
        <v>114</v>
      </c>
      <c r="W26" s="225"/>
      <c r="X26" s="274">
        <v>1105000</v>
      </c>
      <c r="Y26" s="274">
        <v>900000</v>
      </c>
      <c r="Z26" s="275">
        <v>920000</v>
      </c>
      <c r="AA26" s="7"/>
      <c r="AB26" s="3"/>
    </row>
    <row r="27" spans="1:28" ht="37.5" customHeight="1">
      <c r="A27" s="22"/>
      <c r="B27" s="222"/>
      <c r="C27" s="223"/>
      <c r="D27" s="261"/>
      <c r="E27" s="230"/>
      <c r="F27" s="487"/>
      <c r="G27" s="231"/>
      <c r="H27" s="488"/>
      <c r="I27" s="489"/>
      <c r="J27" s="490"/>
      <c r="K27" s="490"/>
      <c r="L27" s="490"/>
      <c r="M27" s="490" t="s">
        <v>47</v>
      </c>
      <c r="N27" s="491"/>
      <c r="O27" s="28">
        <v>1</v>
      </c>
      <c r="P27" s="27">
        <v>4</v>
      </c>
      <c r="Q27" s="224"/>
      <c r="R27" s="25">
        <v>86</v>
      </c>
      <c r="S27" s="26">
        <v>0</v>
      </c>
      <c r="T27" s="25">
        <v>1</v>
      </c>
      <c r="U27" s="24">
        <v>10002</v>
      </c>
      <c r="V27" s="249">
        <v>240</v>
      </c>
      <c r="W27" s="225"/>
      <c r="X27" s="274">
        <v>409310.9</v>
      </c>
      <c r="Y27" s="274">
        <v>165297.35</v>
      </c>
      <c r="Z27" s="275">
        <v>36262.53</v>
      </c>
      <c r="AA27" s="7"/>
      <c r="AB27" s="3"/>
    </row>
    <row r="28" spans="1:28" ht="37.5" customHeight="1">
      <c r="A28" s="22"/>
      <c r="B28" s="222"/>
      <c r="C28" s="223"/>
      <c r="D28" s="261"/>
      <c r="E28" s="230"/>
      <c r="F28" s="511"/>
      <c r="G28" s="231"/>
      <c r="H28" s="512"/>
      <c r="I28" s="516"/>
      <c r="J28" s="513"/>
      <c r="K28" s="513"/>
      <c r="L28" s="513"/>
      <c r="M28" s="513" t="s">
        <v>584</v>
      </c>
      <c r="N28" s="514"/>
      <c r="O28" s="28">
        <v>1</v>
      </c>
      <c r="P28" s="27">
        <v>4</v>
      </c>
      <c r="Q28" s="224"/>
      <c r="R28" s="25">
        <v>86</v>
      </c>
      <c r="S28" s="26">
        <v>0</v>
      </c>
      <c r="T28" s="25">
        <v>1</v>
      </c>
      <c r="U28" s="24">
        <v>88888</v>
      </c>
      <c r="V28" s="537"/>
      <c r="W28" s="538"/>
      <c r="X28" s="539">
        <f>SUM(X29)</f>
        <v>25000</v>
      </c>
      <c r="Y28" s="539"/>
      <c r="Z28" s="540"/>
      <c r="AA28" s="7"/>
      <c r="AB28" s="3"/>
    </row>
    <row r="29" spans="1:28" ht="37.5" customHeight="1">
      <c r="A29" s="22"/>
      <c r="B29" s="222"/>
      <c r="C29" s="223"/>
      <c r="D29" s="261"/>
      <c r="E29" s="230"/>
      <c r="F29" s="511"/>
      <c r="G29" s="231"/>
      <c r="H29" s="512"/>
      <c r="I29" s="516"/>
      <c r="J29" s="513"/>
      <c r="K29" s="513"/>
      <c r="L29" s="513"/>
      <c r="M29" s="513" t="s">
        <v>115</v>
      </c>
      <c r="N29" s="514"/>
      <c r="O29" s="28">
        <v>1</v>
      </c>
      <c r="P29" s="27">
        <v>4</v>
      </c>
      <c r="Q29" s="224"/>
      <c r="R29" s="25">
        <v>86</v>
      </c>
      <c r="S29" s="26">
        <v>0</v>
      </c>
      <c r="T29" s="25">
        <v>1</v>
      </c>
      <c r="U29" s="24">
        <v>88888</v>
      </c>
      <c r="V29" s="249">
        <v>120</v>
      </c>
      <c r="W29" s="225"/>
      <c r="X29" s="274">
        <v>25000</v>
      </c>
      <c r="Y29" s="274">
        <v>0</v>
      </c>
      <c r="Z29" s="275">
        <v>0</v>
      </c>
      <c r="AA29" s="7"/>
      <c r="AB29" s="3"/>
    </row>
    <row r="30" spans="1:28" ht="50.25" customHeight="1">
      <c r="A30" s="22"/>
      <c r="B30" s="222"/>
      <c r="C30" s="223"/>
      <c r="D30" s="261"/>
      <c r="E30" s="230"/>
      <c r="F30" s="568"/>
      <c r="G30" s="231"/>
      <c r="H30" s="569"/>
      <c r="I30" s="570"/>
      <c r="J30" s="571"/>
      <c r="K30" s="571"/>
      <c r="L30" s="571"/>
      <c r="M30" s="585" t="s">
        <v>593</v>
      </c>
      <c r="N30" s="572"/>
      <c r="O30" s="28">
        <v>1</v>
      </c>
      <c r="P30" s="27">
        <v>6</v>
      </c>
      <c r="Q30" s="224"/>
      <c r="R30" s="25"/>
      <c r="S30" s="26"/>
      <c r="T30" s="25"/>
      <c r="U30" s="24"/>
      <c r="V30" s="537"/>
      <c r="W30" s="538"/>
      <c r="X30" s="539">
        <v>7029.28</v>
      </c>
      <c r="Y30" s="539">
        <v>0</v>
      </c>
      <c r="Z30" s="540">
        <v>0</v>
      </c>
      <c r="AA30" s="7"/>
      <c r="AB30" s="3"/>
    </row>
    <row r="31" spans="1:28" ht="37.5" customHeight="1">
      <c r="A31" s="22"/>
      <c r="B31" s="222"/>
      <c r="C31" s="223"/>
      <c r="D31" s="261"/>
      <c r="E31" s="230"/>
      <c r="F31" s="523"/>
      <c r="G31" s="231"/>
      <c r="H31" s="524"/>
      <c r="I31" s="525"/>
      <c r="J31" s="526"/>
      <c r="K31" s="526"/>
      <c r="L31" s="526"/>
      <c r="M31" s="526" t="s">
        <v>107</v>
      </c>
      <c r="N31" s="527"/>
      <c r="O31" s="28">
        <v>1</v>
      </c>
      <c r="P31" s="27">
        <v>6</v>
      </c>
      <c r="Q31" s="224"/>
      <c r="R31" s="25">
        <v>75</v>
      </c>
      <c r="S31" s="26">
        <v>0</v>
      </c>
      <c r="T31" s="25">
        <v>0</v>
      </c>
      <c r="U31" s="24">
        <v>0</v>
      </c>
      <c r="V31" s="537"/>
      <c r="W31" s="538"/>
      <c r="X31" s="539">
        <f>SUM(X32)</f>
        <v>7029.28</v>
      </c>
      <c r="Y31" s="539">
        <v>0</v>
      </c>
      <c r="Z31" s="540">
        <v>0</v>
      </c>
      <c r="AA31" s="7"/>
      <c r="AB31" s="3"/>
    </row>
    <row r="32" spans="1:28" ht="66" customHeight="1">
      <c r="A32" s="22"/>
      <c r="B32" s="222"/>
      <c r="C32" s="223"/>
      <c r="D32" s="261"/>
      <c r="E32" s="230"/>
      <c r="F32" s="523"/>
      <c r="G32" s="231"/>
      <c r="H32" s="524"/>
      <c r="I32" s="525"/>
      <c r="J32" s="526"/>
      <c r="K32" s="526"/>
      <c r="L32" s="526"/>
      <c r="M32" s="571" t="s">
        <v>645</v>
      </c>
      <c r="N32" s="527"/>
      <c r="O32" s="28">
        <v>1</v>
      </c>
      <c r="P32" s="27">
        <v>6</v>
      </c>
      <c r="Q32" s="224"/>
      <c r="R32" s="25">
        <v>75</v>
      </c>
      <c r="S32" s="26">
        <v>0</v>
      </c>
      <c r="T32" s="25">
        <v>0</v>
      </c>
      <c r="U32" s="24">
        <v>61002</v>
      </c>
      <c r="V32" s="537"/>
      <c r="W32" s="538"/>
      <c r="X32" s="539">
        <f>SUM(X33)</f>
        <v>7029.28</v>
      </c>
      <c r="Y32" s="539">
        <v>0</v>
      </c>
      <c r="Z32" s="540">
        <v>0</v>
      </c>
      <c r="AA32" s="7"/>
      <c r="AB32" s="3"/>
    </row>
    <row r="33" spans="1:28" ht="37.5" customHeight="1">
      <c r="A33" s="22"/>
      <c r="B33" s="222"/>
      <c r="C33" s="223"/>
      <c r="D33" s="261"/>
      <c r="E33" s="230"/>
      <c r="F33" s="523"/>
      <c r="G33" s="231"/>
      <c r="H33" s="524"/>
      <c r="I33" s="525"/>
      <c r="J33" s="526"/>
      <c r="K33" s="526"/>
      <c r="L33" s="526"/>
      <c r="M33" s="526" t="s">
        <v>594</v>
      </c>
      <c r="N33" s="527"/>
      <c r="O33" s="28">
        <v>1</v>
      </c>
      <c r="P33" s="27">
        <v>6</v>
      </c>
      <c r="Q33" s="224"/>
      <c r="R33" s="25">
        <v>75</v>
      </c>
      <c r="S33" s="26">
        <v>0</v>
      </c>
      <c r="T33" s="25">
        <v>0</v>
      </c>
      <c r="U33" s="24">
        <v>61002</v>
      </c>
      <c r="V33" s="249">
        <v>540</v>
      </c>
      <c r="W33" s="225"/>
      <c r="X33" s="274">
        <v>7029.28</v>
      </c>
      <c r="Y33" s="274">
        <v>0</v>
      </c>
      <c r="Z33" s="275">
        <v>0</v>
      </c>
      <c r="AA33" s="7"/>
      <c r="AB33" s="3"/>
    </row>
    <row r="34" spans="1:28" ht="37.5" customHeight="1">
      <c r="A34" s="22"/>
      <c r="B34" s="222"/>
      <c r="C34" s="223"/>
      <c r="D34" s="261"/>
      <c r="E34" s="230"/>
      <c r="F34" s="568"/>
      <c r="G34" s="231"/>
      <c r="H34" s="569"/>
      <c r="I34" s="570"/>
      <c r="J34" s="571"/>
      <c r="K34" s="571"/>
      <c r="L34" s="571"/>
      <c r="M34" s="585" t="s">
        <v>643</v>
      </c>
      <c r="N34" s="572"/>
      <c r="O34" s="28">
        <v>1</v>
      </c>
      <c r="P34" s="27">
        <v>13</v>
      </c>
      <c r="Q34" s="224"/>
      <c r="R34" s="25"/>
      <c r="S34" s="26"/>
      <c r="T34" s="25"/>
      <c r="U34" s="24"/>
      <c r="V34" s="537"/>
      <c r="W34" s="538"/>
      <c r="X34" s="539">
        <v>3660</v>
      </c>
      <c r="Y34" s="539">
        <v>0</v>
      </c>
      <c r="Z34" s="540">
        <v>0</v>
      </c>
      <c r="AA34" s="7"/>
      <c r="AB34" s="3"/>
    </row>
    <row r="35" spans="1:28" ht="29.25" customHeight="1">
      <c r="A35" s="22"/>
      <c r="B35" s="222"/>
      <c r="C35" s="223"/>
      <c r="D35" s="261"/>
      <c r="E35" s="230"/>
      <c r="F35" s="487"/>
      <c r="G35" s="231"/>
      <c r="H35" s="488"/>
      <c r="I35" s="489"/>
      <c r="J35" s="490"/>
      <c r="K35" s="490"/>
      <c r="L35" s="490"/>
      <c r="M35" s="526" t="s">
        <v>107</v>
      </c>
      <c r="N35" s="491"/>
      <c r="O35" s="28">
        <v>1</v>
      </c>
      <c r="P35" s="27">
        <v>13</v>
      </c>
      <c r="Q35" s="224"/>
      <c r="R35" s="25">
        <v>75</v>
      </c>
      <c r="S35" s="26">
        <v>0</v>
      </c>
      <c r="T35" s="25">
        <v>0</v>
      </c>
      <c r="U35" s="24">
        <v>0</v>
      </c>
      <c r="V35" s="537"/>
      <c r="W35" s="538"/>
      <c r="X35" s="539">
        <v>660</v>
      </c>
      <c r="Y35" s="539">
        <v>0</v>
      </c>
      <c r="Z35" s="540">
        <v>0</v>
      </c>
      <c r="AA35" s="7"/>
      <c r="AB35" s="3"/>
    </row>
    <row r="36" spans="1:28" ht="29.25" customHeight="1">
      <c r="A36" s="22"/>
      <c r="B36" s="222"/>
      <c r="C36" s="223"/>
      <c r="D36" s="261"/>
      <c r="E36" s="230"/>
      <c r="F36" s="487"/>
      <c r="G36" s="231"/>
      <c r="H36" s="488"/>
      <c r="I36" s="489"/>
      <c r="J36" s="490"/>
      <c r="K36" s="490"/>
      <c r="L36" s="490"/>
      <c r="M36" s="490" t="s">
        <v>550</v>
      </c>
      <c r="N36" s="491"/>
      <c r="O36" s="28">
        <v>1</v>
      </c>
      <c r="P36" s="27">
        <v>13</v>
      </c>
      <c r="Q36" s="224"/>
      <c r="R36" s="25">
        <v>75</v>
      </c>
      <c r="S36" s="26">
        <v>0</v>
      </c>
      <c r="T36" s="25">
        <v>0</v>
      </c>
      <c r="U36" s="24">
        <v>9004</v>
      </c>
      <c r="V36" s="537"/>
      <c r="W36" s="538"/>
      <c r="X36" s="539">
        <v>660</v>
      </c>
      <c r="Y36" s="539">
        <v>0</v>
      </c>
      <c r="Z36" s="540">
        <v>0</v>
      </c>
      <c r="AA36" s="7"/>
      <c r="AB36" s="3"/>
    </row>
    <row r="37" spans="1:28" ht="29.25" customHeight="1">
      <c r="A37" s="22"/>
      <c r="B37" s="222"/>
      <c r="C37" s="223"/>
      <c r="D37" s="261"/>
      <c r="E37" s="230"/>
      <c r="F37" s="511"/>
      <c r="G37" s="231"/>
      <c r="H37" s="512"/>
      <c r="I37" s="516"/>
      <c r="J37" s="513"/>
      <c r="K37" s="513"/>
      <c r="L37" s="513"/>
      <c r="M37" s="513" t="s">
        <v>551</v>
      </c>
      <c r="N37" s="514"/>
      <c r="O37" s="28">
        <v>1</v>
      </c>
      <c r="P37" s="27">
        <v>13</v>
      </c>
      <c r="Q37" s="224"/>
      <c r="R37" s="25">
        <v>75</v>
      </c>
      <c r="S37" s="26">
        <v>0</v>
      </c>
      <c r="T37" s="25">
        <v>0</v>
      </c>
      <c r="U37" s="24">
        <v>9004</v>
      </c>
      <c r="V37" s="541">
        <v>850</v>
      </c>
      <c r="W37" s="542"/>
      <c r="X37" s="543">
        <v>660</v>
      </c>
      <c r="Y37" s="543">
        <v>0</v>
      </c>
      <c r="Z37" s="544">
        <v>0</v>
      </c>
      <c r="AA37" s="7"/>
      <c r="AB37" s="3"/>
    </row>
    <row r="38" spans="1:28" ht="48.75" customHeight="1">
      <c r="A38" s="22"/>
      <c r="B38" s="222"/>
      <c r="C38" s="223"/>
      <c r="D38" s="261"/>
      <c r="E38" s="230"/>
      <c r="F38" s="511"/>
      <c r="G38" s="231"/>
      <c r="H38" s="512"/>
      <c r="I38" s="516"/>
      <c r="J38" s="513"/>
      <c r="K38" s="513"/>
      <c r="L38" s="513"/>
      <c r="M38" s="513" t="s">
        <v>574</v>
      </c>
      <c r="N38" s="514"/>
      <c r="O38" s="28">
        <v>1</v>
      </c>
      <c r="P38" s="27">
        <v>13</v>
      </c>
      <c r="Q38" s="224"/>
      <c r="R38" s="25">
        <v>86</v>
      </c>
      <c r="S38" s="26">
        <v>0</v>
      </c>
      <c r="T38" s="25">
        <v>0</v>
      </c>
      <c r="U38" s="24">
        <v>0</v>
      </c>
      <c r="V38" s="537"/>
      <c r="W38" s="538"/>
      <c r="X38" s="539">
        <v>3000</v>
      </c>
      <c r="Y38" s="539">
        <v>0</v>
      </c>
      <c r="Z38" s="540">
        <v>0</v>
      </c>
      <c r="AA38" s="7"/>
      <c r="AB38" s="3"/>
    </row>
    <row r="39" spans="1:28" ht="48.75" customHeight="1">
      <c r="A39" s="22"/>
      <c r="B39" s="222"/>
      <c r="C39" s="223"/>
      <c r="D39" s="261"/>
      <c r="E39" s="230"/>
      <c r="F39" s="511"/>
      <c r="G39" s="231"/>
      <c r="H39" s="512"/>
      <c r="I39" s="516"/>
      <c r="J39" s="513"/>
      <c r="K39" s="513"/>
      <c r="L39" s="513"/>
      <c r="M39" s="513" t="s">
        <v>588</v>
      </c>
      <c r="N39" s="514"/>
      <c r="O39" s="28">
        <v>1</v>
      </c>
      <c r="P39" s="27">
        <v>13</v>
      </c>
      <c r="Q39" s="224"/>
      <c r="R39" s="25">
        <v>86</v>
      </c>
      <c r="S39" s="26">
        <v>0</v>
      </c>
      <c r="T39" s="25">
        <v>7</v>
      </c>
      <c r="U39" s="24">
        <v>0</v>
      </c>
      <c r="V39" s="537"/>
      <c r="W39" s="538"/>
      <c r="X39" s="539">
        <v>3000</v>
      </c>
      <c r="Y39" s="539">
        <v>0</v>
      </c>
      <c r="Z39" s="540">
        <v>0</v>
      </c>
      <c r="AA39" s="7"/>
      <c r="AB39" s="3"/>
    </row>
    <row r="40" spans="1:28" ht="29.25" customHeight="1">
      <c r="A40" s="22"/>
      <c r="B40" s="222"/>
      <c r="C40" s="223"/>
      <c r="D40" s="261"/>
      <c r="E40" s="230"/>
      <c r="F40" s="511"/>
      <c r="G40" s="231"/>
      <c r="H40" s="512"/>
      <c r="I40" s="516"/>
      <c r="J40" s="513"/>
      <c r="K40" s="513"/>
      <c r="L40" s="513"/>
      <c r="M40" s="513" t="s">
        <v>583</v>
      </c>
      <c r="N40" s="514"/>
      <c r="O40" s="28">
        <v>1</v>
      </c>
      <c r="P40" s="27">
        <v>13</v>
      </c>
      <c r="Q40" s="224"/>
      <c r="R40" s="25">
        <v>86</v>
      </c>
      <c r="S40" s="26">
        <v>0</v>
      </c>
      <c r="T40" s="25">
        <v>7</v>
      </c>
      <c r="U40" s="24">
        <v>95555</v>
      </c>
      <c r="V40" s="537"/>
      <c r="W40" s="538"/>
      <c r="X40" s="539">
        <v>3000</v>
      </c>
      <c r="Y40" s="539">
        <v>0</v>
      </c>
      <c r="Z40" s="540">
        <v>0</v>
      </c>
      <c r="AA40" s="7"/>
      <c r="AB40" s="3"/>
    </row>
    <row r="41" spans="1:28" ht="29.25" customHeight="1">
      <c r="A41" s="22"/>
      <c r="B41" s="222"/>
      <c r="C41" s="223"/>
      <c r="D41" s="261"/>
      <c r="E41" s="230"/>
      <c r="F41" s="209"/>
      <c r="G41" s="231"/>
      <c r="H41" s="210"/>
      <c r="I41" s="210"/>
      <c r="J41" s="646" t="s">
        <v>551</v>
      </c>
      <c r="K41" s="646"/>
      <c r="L41" s="646"/>
      <c r="M41" s="646"/>
      <c r="N41" s="647"/>
      <c r="O41" s="15">
        <v>1</v>
      </c>
      <c r="P41" s="14">
        <v>13</v>
      </c>
      <c r="Q41" s="224" t="s">
        <v>123</v>
      </c>
      <c r="R41" s="11">
        <v>86</v>
      </c>
      <c r="S41" s="12" t="s">
        <v>5</v>
      </c>
      <c r="T41" s="11">
        <v>7</v>
      </c>
      <c r="U41" s="10">
        <v>95555</v>
      </c>
      <c r="V41" s="248">
        <v>850</v>
      </c>
      <c r="W41" s="225"/>
      <c r="X41" s="270">
        <v>3000</v>
      </c>
      <c r="Y41" s="270">
        <v>0</v>
      </c>
      <c r="Z41" s="271">
        <v>0</v>
      </c>
      <c r="AA41" s="7"/>
      <c r="AB41" s="3"/>
    </row>
    <row r="42" spans="1:28" ht="15" customHeight="1">
      <c r="A42" s="22"/>
      <c r="B42" s="222"/>
      <c r="C42" s="223"/>
      <c r="D42" s="664" t="s">
        <v>121</v>
      </c>
      <c r="E42" s="634"/>
      <c r="F42" s="634"/>
      <c r="G42" s="634"/>
      <c r="H42" s="634"/>
      <c r="I42" s="634"/>
      <c r="J42" s="636"/>
      <c r="K42" s="636"/>
      <c r="L42" s="636"/>
      <c r="M42" s="636"/>
      <c r="N42" s="637"/>
      <c r="O42" s="34">
        <v>2</v>
      </c>
      <c r="P42" s="33" t="s">
        <v>1</v>
      </c>
      <c r="Q42" s="224" t="s">
        <v>1</v>
      </c>
      <c r="R42" s="137" t="s">
        <v>1</v>
      </c>
      <c r="S42" s="138" t="s">
        <v>1</v>
      </c>
      <c r="T42" s="137" t="s">
        <v>1</v>
      </c>
      <c r="U42" s="139" t="s">
        <v>1</v>
      </c>
      <c r="V42" s="32" t="s">
        <v>1</v>
      </c>
      <c r="W42" s="225"/>
      <c r="X42" s="276">
        <f t="shared" ref="X42:Z45" si="2">X43</f>
        <v>89936</v>
      </c>
      <c r="Y42" s="276">
        <f t="shared" si="2"/>
        <v>89936</v>
      </c>
      <c r="Z42" s="277">
        <f t="shared" si="2"/>
        <v>89936</v>
      </c>
      <c r="AA42" s="7"/>
      <c r="AB42" s="3"/>
    </row>
    <row r="43" spans="1:28" ht="15" customHeight="1">
      <c r="A43" s="22"/>
      <c r="B43" s="222"/>
      <c r="C43" s="223"/>
      <c r="D43" s="260"/>
      <c r="E43" s="638" t="s">
        <v>120</v>
      </c>
      <c r="F43" s="639"/>
      <c r="G43" s="639"/>
      <c r="H43" s="639"/>
      <c r="I43" s="639"/>
      <c r="J43" s="639"/>
      <c r="K43" s="639"/>
      <c r="L43" s="639"/>
      <c r="M43" s="639"/>
      <c r="N43" s="640"/>
      <c r="O43" s="96">
        <v>2</v>
      </c>
      <c r="P43" s="97">
        <v>3</v>
      </c>
      <c r="Q43" s="256" t="s">
        <v>1</v>
      </c>
      <c r="R43" s="99" t="s">
        <v>1</v>
      </c>
      <c r="S43" s="100" t="s">
        <v>1</v>
      </c>
      <c r="T43" s="99" t="s">
        <v>1</v>
      </c>
      <c r="U43" s="101" t="s">
        <v>1</v>
      </c>
      <c r="V43" s="102" t="s">
        <v>1</v>
      </c>
      <c r="W43" s="257"/>
      <c r="X43" s="266">
        <f t="shared" si="2"/>
        <v>89936</v>
      </c>
      <c r="Y43" s="266">
        <f t="shared" si="2"/>
        <v>89936</v>
      </c>
      <c r="Z43" s="267">
        <f t="shared" si="2"/>
        <v>89936</v>
      </c>
      <c r="AA43" s="7"/>
      <c r="AB43" s="3"/>
    </row>
    <row r="44" spans="1:28" ht="57.75" customHeight="1">
      <c r="A44" s="22"/>
      <c r="B44" s="222"/>
      <c r="C44" s="223"/>
      <c r="D44" s="260"/>
      <c r="E44" s="226"/>
      <c r="F44" s="641" t="s">
        <v>574</v>
      </c>
      <c r="G44" s="641"/>
      <c r="H44" s="642"/>
      <c r="I44" s="642"/>
      <c r="J44" s="642"/>
      <c r="K44" s="642"/>
      <c r="L44" s="642"/>
      <c r="M44" s="642"/>
      <c r="N44" s="643"/>
      <c r="O44" s="28">
        <v>2</v>
      </c>
      <c r="P44" s="27">
        <v>3</v>
      </c>
      <c r="Q44" s="224" t="s">
        <v>119</v>
      </c>
      <c r="R44" s="25" t="s">
        <v>112</v>
      </c>
      <c r="S44" s="26" t="s">
        <v>5</v>
      </c>
      <c r="T44" s="25" t="s">
        <v>4</v>
      </c>
      <c r="U44" s="24" t="s">
        <v>3</v>
      </c>
      <c r="V44" s="23" t="s">
        <v>1</v>
      </c>
      <c r="W44" s="225"/>
      <c r="X44" s="268">
        <f t="shared" si="2"/>
        <v>89936</v>
      </c>
      <c r="Y44" s="268">
        <f t="shared" si="2"/>
        <v>89936</v>
      </c>
      <c r="Z44" s="269">
        <f t="shared" si="2"/>
        <v>89936</v>
      </c>
      <c r="AA44" s="7"/>
      <c r="AB44" s="3"/>
    </row>
    <row r="45" spans="1:28" ht="29.25" customHeight="1">
      <c r="A45" s="22"/>
      <c r="B45" s="222"/>
      <c r="C45" s="223"/>
      <c r="D45" s="260"/>
      <c r="E45" s="227"/>
      <c r="F45" s="228"/>
      <c r="G45" s="229"/>
      <c r="H45" s="641" t="s">
        <v>118</v>
      </c>
      <c r="I45" s="642"/>
      <c r="J45" s="642"/>
      <c r="K45" s="642"/>
      <c r="L45" s="642"/>
      <c r="M45" s="642"/>
      <c r="N45" s="643"/>
      <c r="O45" s="28">
        <v>2</v>
      </c>
      <c r="P45" s="27">
        <v>3</v>
      </c>
      <c r="Q45" s="224" t="s">
        <v>117</v>
      </c>
      <c r="R45" s="25" t="s">
        <v>112</v>
      </c>
      <c r="S45" s="26" t="s">
        <v>5</v>
      </c>
      <c r="T45" s="25" t="s">
        <v>111</v>
      </c>
      <c r="U45" s="24" t="s">
        <v>3</v>
      </c>
      <c r="V45" s="23" t="s">
        <v>1</v>
      </c>
      <c r="W45" s="225"/>
      <c r="X45" s="268">
        <f t="shared" si="2"/>
        <v>89936</v>
      </c>
      <c r="Y45" s="268">
        <f t="shared" si="2"/>
        <v>89936</v>
      </c>
      <c r="Z45" s="269">
        <f t="shared" si="2"/>
        <v>89936</v>
      </c>
      <c r="AA45" s="7"/>
      <c r="AB45" s="3"/>
    </row>
    <row r="46" spans="1:28" ht="29.25" customHeight="1">
      <c r="A46" s="22"/>
      <c r="B46" s="222"/>
      <c r="C46" s="223"/>
      <c r="D46" s="260"/>
      <c r="E46" s="227"/>
      <c r="F46" s="208"/>
      <c r="G46" s="232"/>
      <c r="H46" s="17"/>
      <c r="I46" s="641" t="s">
        <v>116</v>
      </c>
      <c r="J46" s="642"/>
      <c r="K46" s="642"/>
      <c r="L46" s="642"/>
      <c r="M46" s="642"/>
      <c r="N46" s="643"/>
      <c r="O46" s="28">
        <v>2</v>
      </c>
      <c r="P46" s="27">
        <v>3</v>
      </c>
      <c r="Q46" s="224" t="s">
        <v>113</v>
      </c>
      <c r="R46" s="25" t="s">
        <v>112</v>
      </c>
      <c r="S46" s="26" t="s">
        <v>5</v>
      </c>
      <c r="T46" s="25" t="s">
        <v>111</v>
      </c>
      <c r="U46" s="24" t="s">
        <v>110</v>
      </c>
      <c r="V46" s="23" t="s">
        <v>1</v>
      </c>
      <c r="W46" s="225"/>
      <c r="X46" s="268">
        <f>X47+X48</f>
        <v>89936</v>
      </c>
      <c r="Y46" s="268">
        <f>Y47+Y48</f>
        <v>89936</v>
      </c>
      <c r="Z46" s="269">
        <f>Z47+Z48</f>
        <v>89936</v>
      </c>
      <c r="AA46" s="7"/>
      <c r="AB46" s="3"/>
    </row>
    <row r="47" spans="1:28" ht="29.25" customHeight="1">
      <c r="A47" s="22"/>
      <c r="B47" s="222"/>
      <c r="C47" s="223"/>
      <c r="D47" s="260"/>
      <c r="E47" s="227"/>
      <c r="F47" s="208"/>
      <c r="G47" s="232"/>
      <c r="H47" s="18"/>
      <c r="I47" s="17"/>
      <c r="J47" s="644" t="s">
        <v>115</v>
      </c>
      <c r="K47" s="644"/>
      <c r="L47" s="644"/>
      <c r="M47" s="644"/>
      <c r="N47" s="645"/>
      <c r="O47" s="28">
        <v>2</v>
      </c>
      <c r="P47" s="27">
        <v>3</v>
      </c>
      <c r="Q47" s="224" t="s">
        <v>113</v>
      </c>
      <c r="R47" s="25" t="s">
        <v>112</v>
      </c>
      <c r="S47" s="26" t="s">
        <v>5</v>
      </c>
      <c r="T47" s="25" t="s">
        <v>111</v>
      </c>
      <c r="U47" s="24" t="s">
        <v>110</v>
      </c>
      <c r="V47" s="249" t="s">
        <v>114</v>
      </c>
      <c r="W47" s="225"/>
      <c r="X47" s="274">
        <v>85932</v>
      </c>
      <c r="Y47" s="274">
        <v>85932</v>
      </c>
      <c r="Z47" s="275">
        <v>85932</v>
      </c>
      <c r="AA47" s="7"/>
      <c r="AB47" s="3"/>
    </row>
    <row r="48" spans="1:28" ht="29.25" customHeight="1">
      <c r="A48" s="22"/>
      <c r="B48" s="222"/>
      <c r="C48" s="223"/>
      <c r="D48" s="261"/>
      <c r="E48" s="230"/>
      <c r="F48" s="209"/>
      <c r="G48" s="231"/>
      <c r="H48" s="210"/>
      <c r="I48" s="210"/>
      <c r="J48" s="646" t="s">
        <v>47</v>
      </c>
      <c r="K48" s="646"/>
      <c r="L48" s="646"/>
      <c r="M48" s="646"/>
      <c r="N48" s="647"/>
      <c r="O48" s="15">
        <v>2</v>
      </c>
      <c r="P48" s="14">
        <v>3</v>
      </c>
      <c r="Q48" s="224" t="s">
        <v>113</v>
      </c>
      <c r="R48" s="11" t="s">
        <v>112</v>
      </c>
      <c r="S48" s="12" t="s">
        <v>5</v>
      </c>
      <c r="T48" s="11" t="s">
        <v>111</v>
      </c>
      <c r="U48" s="10" t="s">
        <v>110</v>
      </c>
      <c r="V48" s="248" t="s">
        <v>42</v>
      </c>
      <c r="W48" s="225"/>
      <c r="X48" s="270">
        <v>4004</v>
      </c>
      <c r="Y48" s="270">
        <v>4004</v>
      </c>
      <c r="Z48" s="271">
        <v>4004</v>
      </c>
      <c r="AA48" s="7"/>
      <c r="AB48" s="3"/>
    </row>
    <row r="49" spans="1:28" ht="29.25" customHeight="1">
      <c r="A49" s="22"/>
      <c r="B49" s="222"/>
      <c r="C49" s="223"/>
      <c r="D49" s="664" t="s">
        <v>109</v>
      </c>
      <c r="E49" s="634"/>
      <c r="F49" s="634"/>
      <c r="G49" s="634"/>
      <c r="H49" s="634"/>
      <c r="I49" s="634"/>
      <c r="J49" s="636"/>
      <c r="K49" s="636"/>
      <c r="L49" s="636"/>
      <c r="M49" s="636"/>
      <c r="N49" s="637"/>
      <c r="O49" s="34">
        <v>3</v>
      </c>
      <c r="P49" s="33" t="s">
        <v>1</v>
      </c>
      <c r="Q49" s="224" t="s">
        <v>1</v>
      </c>
      <c r="R49" s="137" t="s">
        <v>1</v>
      </c>
      <c r="S49" s="138" t="s">
        <v>1</v>
      </c>
      <c r="T49" s="137" t="s">
        <v>1</v>
      </c>
      <c r="U49" s="139" t="s">
        <v>1</v>
      </c>
      <c r="V49" s="32" t="s">
        <v>1</v>
      </c>
      <c r="W49" s="225"/>
      <c r="X49" s="278">
        <f t="shared" ref="X49:Z51" si="3">X50</f>
        <v>10000</v>
      </c>
      <c r="Y49" s="278">
        <f t="shared" si="3"/>
        <v>0</v>
      </c>
      <c r="Z49" s="279">
        <f t="shared" si="3"/>
        <v>0</v>
      </c>
      <c r="AA49" s="7"/>
      <c r="AB49" s="3"/>
    </row>
    <row r="50" spans="1:28" ht="47.25" customHeight="1">
      <c r="A50" s="22"/>
      <c r="B50" s="222"/>
      <c r="C50" s="223"/>
      <c r="D50" s="260"/>
      <c r="E50" s="638" t="s">
        <v>568</v>
      </c>
      <c r="F50" s="639"/>
      <c r="G50" s="639"/>
      <c r="H50" s="639"/>
      <c r="I50" s="639"/>
      <c r="J50" s="639"/>
      <c r="K50" s="639"/>
      <c r="L50" s="639"/>
      <c r="M50" s="639"/>
      <c r="N50" s="640"/>
      <c r="O50" s="96">
        <v>3</v>
      </c>
      <c r="P50" s="97">
        <v>9</v>
      </c>
      <c r="Q50" s="251" t="s">
        <v>1</v>
      </c>
      <c r="R50" s="99" t="s">
        <v>1</v>
      </c>
      <c r="S50" s="100" t="s">
        <v>1</v>
      </c>
      <c r="T50" s="99" t="s">
        <v>1</v>
      </c>
      <c r="U50" s="101" t="s">
        <v>1</v>
      </c>
      <c r="V50" s="102" t="s">
        <v>1</v>
      </c>
      <c r="W50" s="252"/>
      <c r="X50" s="266">
        <f t="shared" si="3"/>
        <v>10000</v>
      </c>
      <c r="Y50" s="266">
        <f t="shared" si="3"/>
        <v>0</v>
      </c>
      <c r="Z50" s="267">
        <f t="shared" si="3"/>
        <v>0</v>
      </c>
      <c r="AA50" s="7"/>
      <c r="AB50" s="3"/>
    </row>
    <row r="51" spans="1:28" ht="72.75" customHeight="1">
      <c r="A51" s="22"/>
      <c r="B51" s="222"/>
      <c r="C51" s="223"/>
      <c r="D51" s="260"/>
      <c r="E51" s="226"/>
      <c r="F51" s="641" t="s">
        <v>575</v>
      </c>
      <c r="G51" s="641"/>
      <c r="H51" s="641"/>
      <c r="I51" s="642"/>
      <c r="J51" s="642"/>
      <c r="K51" s="642"/>
      <c r="L51" s="642"/>
      <c r="M51" s="642"/>
      <c r="N51" s="643"/>
      <c r="O51" s="28">
        <v>3</v>
      </c>
      <c r="P51" s="27">
        <v>9</v>
      </c>
      <c r="Q51" s="224" t="s">
        <v>106</v>
      </c>
      <c r="R51" s="25">
        <v>85</v>
      </c>
      <c r="S51" s="26" t="s">
        <v>5</v>
      </c>
      <c r="T51" s="25" t="s">
        <v>4</v>
      </c>
      <c r="U51" s="24" t="s">
        <v>3</v>
      </c>
      <c r="V51" s="23" t="s">
        <v>1</v>
      </c>
      <c r="W51" s="225"/>
      <c r="X51" s="268">
        <f t="shared" si="3"/>
        <v>10000</v>
      </c>
      <c r="Y51" s="268">
        <f t="shared" si="3"/>
        <v>0</v>
      </c>
      <c r="Z51" s="269">
        <f t="shared" si="3"/>
        <v>0</v>
      </c>
      <c r="AA51" s="7"/>
      <c r="AB51" s="3"/>
    </row>
    <row r="52" spans="1:28" ht="86.25" customHeight="1">
      <c r="A52" s="22"/>
      <c r="B52" s="222"/>
      <c r="C52" s="223"/>
      <c r="D52" s="260"/>
      <c r="E52" s="227"/>
      <c r="F52" s="228"/>
      <c r="G52" s="229"/>
      <c r="H52" s="17"/>
      <c r="I52" s="641" t="s">
        <v>569</v>
      </c>
      <c r="J52" s="642"/>
      <c r="K52" s="642"/>
      <c r="L52" s="642"/>
      <c r="M52" s="642"/>
      <c r="N52" s="643"/>
      <c r="O52" s="28">
        <v>3</v>
      </c>
      <c r="P52" s="27">
        <v>9</v>
      </c>
      <c r="Q52" s="224" t="s">
        <v>104</v>
      </c>
      <c r="R52" s="25">
        <v>85</v>
      </c>
      <c r="S52" s="26" t="s">
        <v>571</v>
      </c>
      <c r="T52" s="25" t="s">
        <v>4</v>
      </c>
      <c r="U52" s="24">
        <v>0</v>
      </c>
      <c r="V52" s="23" t="s">
        <v>1</v>
      </c>
      <c r="W52" s="225"/>
      <c r="X52" s="268">
        <f>X54</f>
        <v>10000</v>
      </c>
      <c r="Y52" s="268">
        <f>Y54</f>
        <v>0</v>
      </c>
      <c r="Z52" s="269">
        <f>Z54</f>
        <v>0</v>
      </c>
      <c r="AA52" s="7"/>
      <c r="AB52" s="3"/>
    </row>
    <row r="53" spans="1:28" ht="86.25" customHeight="1">
      <c r="A53" s="22"/>
      <c r="B53" s="222"/>
      <c r="C53" s="223"/>
      <c r="D53" s="261"/>
      <c r="E53" s="230"/>
      <c r="F53" s="515"/>
      <c r="G53" s="340"/>
      <c r="H53" s="516"/>
      <c r="I53" s="516"/>
      <c r="J53" s="511"/>
      <c r="K53" s="511"/>
      <c r="L53" s="511"/>
      <c r="M53" s="511" t="s">
        <v>570</v>
      </c>
      <c r="N53" s="512"/>
      <c r="O53" s="28">
        <v>3</v>
      </c>
      <c r="P53" s="27">
        <v>9</v>
      </c>
      <c r="Q53" s="224"/>
      <c r="R53" s="25">
        <v>85</v>
      </c>
      <c r="S53" s="26" t="s">
        <v>571</v>
      </c>
      <c r="T53" s="25">
        <v>1</v>
      </c>
      <c r="U53" s="24">
        <v>0</v>
      </c>
      <c r="V53" s="23"/>
      <c r="W53" s="225"/>
      <c r="X53" s="268">
        <v>10000</v>
      </c>
      <c r="Y53" s="268">
        <v>0</v>
      </c>
      <c r="Z53" s="269">
        <v>0</v>
      </c>
      <c r="AA53" s="7"/>
      <c r="AB53" s="3"/>
    </row>
    <row r="54" spans="1:28" ht="29.25" customHeight="1">
      <c r="A54" s="22"/>
      <c r="B54" s="222"/>
      <c r="C54" s="223"/>
      <c r="D54" s="261"/>
      <c r="E54" s="230"/>
      <c r="F54" s="209"/>
      <c r="G54" s="231"/>
      <c r="H54" s="210"/>
      <c r="I54" s="211"/>
      <c r="J54" s="646" t="s">
        <v>47</v>
      </c>
      <c r="K54" s="646"/>
      <c r="L54" s="646"/>
      <c r="M54" s="646"/>
      <c r="N54" s="647"/>
      <c r="O54" s="15">
        <v>3</v>
      </c>
      <c r="P54" s="14">
        <v>9</v>
      </c>
      <c r="Q54" s="224" t="s">
        <v>104</v>
      </c>
      <c r="R54" s="11">
        <v>85</v>
      </c>
      <c r="S54" s="12" t="s">
        <v>571</v>
      </c>
      <c r="T54" s="11">
        <v>1</v>
      </c>
      <c r="U54" s="10">
        <v>90055</v>
      </c>
      <c r="V54" s="248" t="s">
        <v>42</v>
      </c>
      <c r="W54" s="225"/>
      <c r="X54" s="270">
        <v>10000</v>
      </c>
      <c r="Y54" s="270">
        <v>0</v>
      </c>
      <c r="Z54" s="271">
        <v>0</v>
      </c>
      <c r="AA54" s="7"/>
      <c r="AB54" s="3"/>
    </row>
    <row r="55" spans="1:28" ht="15" customHeight="1">
      <c r="A55" s="22"/>
      <c r="B55" s="222"/>
      <c r="C55" s="223"/>
      <c r="D55" s="664" t="s">
        <v>101</v>
      </c>
      <c r="E55" s="634"/>
      <c r="F55" s="634"/>
      <c r="G55" s="634"/>
      <c r="H55" s="634"/>
      <c r="I55" s="634"/>
      <c r="J55" s="636"/>
      <c r="K55" s="636"/>
      <c r="L55" s="636"/>
      <c r="M55" s="636"/>
      <c r="N55" s="637"/>
      <c r="O55" s="34">
        <v>4</v>
      </c>
      <c r="P55" s="33" t="s">
        <v>1</v>
      </c>
      <c r="Q55" s="224" t="s">
        <v>1</v>
      </c>
      <c r="R55" s="137" t="s">
        <v>1</v>
      </c>
      <c r="S55" s="138" t="s">
        <v>1</v>
      </c>
      <c r="T55" s="137" t="s">
        <v>1</v>
      </c>
      <c r="U55" s="139" t="s">
        <v>1</v>
      </c>
      <c r="V55" s="32" t="s">
        <v>1</v>
      </c>
      <c r="W55" s="225"/>
      <c r="X55" s="276">
        <f>X56+X65</f>
        <v>674464.82</v>
      </c>
      <c r="Y55" s="276">
        <f>Y56+Y65</f>
        <v>922104.89</v>
      </c>
      <c r="Z55" s="277">
        <f>Z56+Z65</f>
        <v>1324739.45</v>
      </c>
      <c r="AA55" s="7"/>
      <c r="AB55" s="3"/>
    </row>
    <row r="56" spans="1:28" ht="15" customHeight="1">
      <c r="A56" s="22"/>
      <c r="B56" s="222"/>
      <c r="C56" s="223"/>
      <c r="D56" s="260"/>
      <c r="E56" s="638" t="s">
        <v>100</v>
      </c>
      <c r="F56" s="639"/>
      <c r="G56" s="639"/>
      <c r="H56" s="639"/>
      <c r="I56" s="639"/>
      <c r="J56" s="639"/>
      <c r="K56" s="639"/>
      <c r="L56" s="639"/>
      <c r="M56" s="639"/>
      <c r="N56" s="640"/>
      <c r="O56" s="96">
        <v>4</v>
      </c>
      <c r="P56" s="97">
        <v>9</v>
      </c>
      <c r="Q56" s="251" t="s">
        <v>1</v>
      </c>
      <c r="R56" s="99" t="s">
        <v>1</v>
      </c>
      <c r="S56" s="100" t="s">
        <v>1</v>
      </c>
      <c r="T56" s="99" t="s">
        <v>1</v>
      </c>
      <c r="U56" s="101" t="s">
        <v>1</v>
      </c>
      <c r="V56" s="102" t="s">
        <v>1</v>
      </c>
      <c r="W56" s="252"/>
      <c r="X56" s="266">
        <f t="shared" ref="X56:Z59" si="4">X57</f>
        <v>674464.82</v>
      </c>
      <c r="Y56" s="266">
        <f t="shared" si="4"/>
        <v>912104.89</v>
      </c>
      <c r="Z56" s="267">
        <f t="shared" si="4"/>
        <v>1314739.45</v>
      </c>
      <c r="AA56" s="7"/>
      <c r="AB56" s="3"/>
    </row>
    <row r="57" spans="1:28" ht="63" customHeight="1">
      <c r="A57" s="22"/>
      <c r="B57" s="222"/>
      <c r="C57" s="223"/>
      <c r="D57" s="260"/>
      <c r="E57" s="226"/>
      <c r="F57" s="641" t="s">
        <v>575</v>
      </c>
      <c r="G57" s="642"/>
      <c r="H57" s="642"/>
      <c r="I57" s="642"/>
      <c r="J57" s="642"/>
      <c r="K57" s="642"/>
      <c r="L57" s="642"/>
      <c r="M57" s="642"/>
      <c r="N57" s="643"/>
      <c r="O57" s="28">
        <v>4</v>
      </c>
      <c r="P57" s="27">
        <v>9</v>
      </c>
      <c r="Q57" s="224" t="s">
        <v>17</v>
      </c>
      <c r="R57" s="25" t="s">
        <v>9</v>
      </c>
      <c r="S57" s="26" t="s">
        <v>5</v>
      </c>
      <c r="T57" s="25" t="s">
        <v>4</v>
      </c>
      <c r="U57" s="24" t="s">
        <v>3</v>
      </c>
      <c r="V57" s="23" t="s">
        <v>1</v>
      </c>
      <c r="W57" s="225"/>
      <c r="X57" s="268">
        <f t="shared" si="4"/>
        <v>674464.82</v>
      </c>
      <c r="Y57" s="268">
        <f t="shared" si="4"/>
        <v>912104.89</v>
      </c>
      <c r="Z57" s="269">
        <f t="shared" si="4"/>
        <v>1314739.45</v>
      </c>
      <c r="AA57" s="7"/>
      <c r="AB57" s="3"/>
    </row>
    <row r="58" spans="1:28" ht="23.25" customHeight="1">
      <c r="A58" s="22"/>
      <c r="B58" s="222"/>
      <c r="C58" s="223"/>
      <c r="D58" s="260"/>
      <c r="E58" s="227"/>
      <c r="F58" s="17"/>
      <c r="G58" s="641" t="s">
        <v>99</v>
      </c>
      <c r="H58" s="642"/>
      <c r="I58" s="642"/>
      <c r="J58" s="642"/>
      <c r="K58" s="642"/>
      <c r="L58" s="642"/>
      <c r="M58" s="642"/>
      <c r="N58" s="643"/>
      <c r="O58" s="28">
        <v>4</v>
      </c>
      <c r="P58" s="27">
        <v>9</v>
      </c>
      <c r="Q58" s="224" t="s">
        <v>98</v>
      </c>
      <c r="R58" s="25" t="s">
        <v>9</v>
      </c>
      <c r="S58" s="26" t="s">
        <v>22</v>
      </c>
      <c r="T58" s="25" t="s">
        <v>4</v>
      </c>
      <c r="U58" s="24" t="s">
        <v>3</v>
      </c>
      <c r="V58" s="23" t="s">
        <v>1</v>
      </c>
      <c r="W58" s="225"/>
      <c r="X58" s="268">
        <f>X59+X62</f>
        <v>674464.82</v>
      </c>
      <c r="Y58" s="268">
        <f>Y59+Y62</f>
        <v>912104.89</v>
      </c>
      <c r="Z58" s="269">
        <f>Z59+Z62</f>
        <v>1314739.45</v>
      </c>
      <c r="AA58" s="7"/>
      <c r="AB58" s="3"/>
    </row>
    <row r="59" spans="1:28" ht="29.25" hidden="1" customHeight="1">
      <c r="A59" s="22"/>
      <c r="B59" s="222"/>
      <c r="C59" s="223"/>
      <c r="D59" s="260"/>
      <c r="E59" s="227"/>
      <c r="F59" s="208"/>
      <c r="G59" s="229"/>
      <c r="H59" s="641" t="s">
        <v>97</v>
      </c>
      <c r="I59" s="642"/>
      <c r="J59" s="642"/>
      <c r="K59" s="642"/>
      <c r="L59" s="642"/>
      <c r="M59" s="642"/>
      <c r="N59" s="643"/>
      <c r="O59" s="28">
        <v>4</v>
      </c>
      <c r="P59" s="27">
        <v>9</v>
      </c>
      <c r="Q59" s="224" t="s">
        <v>96</v>
      </c>
      <c r="R59" s="25" t="s">
        <v>9</v>
      </c>
      <c r="S59" s="26" t="s">
        <v>22</v>
      </c>
      <c r="T59" s="25" t="s">
        <v>93</v>
      </c>
      <c r="U59" s="24" t="s">
        <v>3</v>
      </c>
      <c r="V59" s="23" t="s">
        <v>1</v>
      </c>
      <c r="W59" s="225"/>
      <c r="X59" s="268">
        <f t="shared" si="4"/>
        <v>0</v>
      </c>
      <c r="Y59" s="268">
        <f t="shared" si="4"/>
        <v>0</v>
      </c>
      <c r="Z59" s="269">
        <f t="shared" si="4"/>
        <v>0</v>
      </c>
      <c r="AA59" s="7"/>
      <c r="AB59" s="3"/>
    </row>
    <row r="60" spans="1:28" ht="29.25" hidden="1" customHeight="1">
      <c r="A60" s="22"/>
      <c r="B60" s="222"/>
      <c r="C60" s="223"/>
      <c r="D60" s="260"/>
      <c r="E60" s="227"/>
      <c r="F60" s="208"/>
      <c r="G60" s="232"/>
      <c r="H60" s="17"/>
      <c r="I60" s="641" t="s">
        <v>95</v>
      </c>
      <c r="J60" s="642"/>
      <c r="K60" s="642"/>
      <c r="L60" s="642"/>
      <c r="M60" s="642"/>
      <c r="N60" s="643"/>
      <c r="O60" s="28">
        <v>4</v>
      </c>
      <c r="P60" s="27">
        <v>9</v>
      </c>
      <c r="Q60" s="224" t="s">
        <v>94</v>
      </c>
      <c r="R60" s="25" t="s">
        <v>9</v>
      </c>
      <c r="S60" s="26" t="s">
        <v>22</v>
      </c>
      <c r="T60" s="25" t="s">
        <v>93</v>
      </c>
      <c r="U60" s="24" t="s">
        <v>92</v>
      </c>
      <c r="V60" s="23" t="s">
        <v>1</v>
      </c>
      <c r="W60" s="225"/>
      <c r="X60" s="268">
        <f>X61</f>
        <v>0</v>
      </c>
      <c r="Y60" s="268">
        <f>Y61</f>
        <v>0</v>
      </c>
      <c r="Z60" s="269">
        <f>Z61</f>
        <v>0</v>
      </c>
      <c r="AA60" s="7"/>
      <c r="AB60" s="3"/>
    </row>
    <row r="61" spans="1:28" ht="1.5" customHeight="1">
      <c r="A61" s="22"/>
      <c r="B61" s="222"/>
      <c r="C61" s="223"/>
      <c r="D61" s="260"/>
      <c r="E61" s="227"/>
      <c r="F61" s="208"/>
      <c r="G61" s="232"/>
      <c r="H61" s="210"/>
      <c r="I61" s="211"/>
      <c r="J61" s="646" t="s">
        <v>47</v>
      </c>
      <c r="K61" s="646"/>
      <c r="L61" s="646"/>
      <c r="M61" s="646"/>
      <c r="N61" s="647"/>
      <c r="O61" s="15">
        <v>4</v>
      </c>
      <c r="P61" s="14">
        <v>9</v>
      </c>
      <c r="Q61" s="224" t="s">
        <v>94</v>
      </c>
      <c r="R61" s="11" t="s">
        <v>9</v>
      </c>
      <c r="S61" s="12" t="s">
        <v>22</v>
      </c>
      <c r="T61" s="11" t="s">
        <v>93</v>
      </c>
      <c r="U61" s="10" t="s">
        <v>92</v>
      </c>
      <c r="V61" s="248" t="s">
        <v>42</v>
      </c>
      <c r="W61" s="225"/>
      <c r="X61" s="270">
        <v>0</v>
      </c>
      <c r="Y61" s="270">
        <v>0</v>
      </c>
      <c r="Z61" s="271">
        <v>0</v>
      </c>
      <c r="AA61" s="7"/>
      <c r="AB61" s="3"/>
    </row>
    <row r="62" spans="1:28" ht="41.25" customHeight="1">
      <c r="A62" s="22"/>
      <c r="B62" s="222"/>
      <c r="C62" s="223"/>
      <c r="D62" s="260"/>
      <c r="E62" s="227"/>
      <c r="F62" s="208"/>
      <c r="G62" s="232"/>
      <c r="H62" s="641" t="s">
        <v>91</v>
      </c>
      <c r="I62" s="642"/>
      <c r="J62" s="650"/>
      <c r="K62" s="650"/>
      <c r="L62" s="650"/>
      <c r="M62" s="650"/>
      <c r="N62" s="651"/>
      <c r="O62" s="42">
        <v>4</v>
      </c>
      <c r="P62" s="41">
        <v>9</v>
      </c>
      <c r="Q62" s="224" t="s">
        <v>90</v>
      </c>
      <c r="R62" s="90" t="s">
        <v>9</v>
      </c>
      <c r="S62" s="91" t="s">
        <v>22</v>
      </c>
      <c r="T62" s="90" t="s">
        <v>87</v>
      </c>
      <c r="U62" s="92" t="s">
        <v>3</v>
      </c>
      <c r="V62" s="40" t="s">
        <v>1</v>
      </c>
      <c r="W62" s="225"/>
      <c r="X62" s="280">
        <f t="shared" ref="X62:Z63" si="5">X63</f>
        <v>674464.82</v>
      </c>
      <c r="Y62" s="280">
        <f t="shared" si="5"/>
        <v>912104.89</v>
      </c>
      <c r="Z62" s="281">
        <f t="shared" si="5"/>
        <v>1314739.45</v>
      </c>
      <c r="AA62" s="7"/>
      <c r="AB62" s="3"/>
    </row>
    <row r="63" spans="1:28" ht="29.25" customHeight="1">
      <c r="A63" s="22"/>
      <c r="B63" s="222"/>
      <c r="C63" s="223"/>
      <c r="D63" s="260"/>
      <c r="E63" s="227"/>
      <c r="F63" s="208"/>
      <c r="G63" s="232"/>
      <c r="H63" s="17"/>
      <c r="I63" s="641" t="s">
        <v>89</v>
      </c>
      <c r="J63" s="642"/>
      <c r="K63" s="642"/>
      <c r="L63" s="642"/>
      <c r="M63" s="642"/>
      <c r="N63" s="643"/>
      <c r="O63" s="28">
        <v>4</v>
      </c>
      <c r="P63" s="27">
        <v>9</v>
      </c>
      <c r="Q63" s="224" t="s">
        <v>88</v>
      </c>
      <c r="R63" s="25" t="s">
        <v>9</v>
      </c>
      <c r="S63" s="26" t="s">
        <v>22</v>
      </c>
      <c r="T63" s="25" t="s">
        <v>87</v>
      </c>
      <c r="U63" s="24" t="s">
        <v>86</v>
      </c>
      <c r="V63" s="23" t="s">
        <v>1</v>
      </c>
      <c r="W63" s="225"/>
      <c r="X63" s="268">
        <f t="shared" si="5"/>
        <v>674464.82</v>
      </c>
      <c r="Y63" s="268">
        <f t="shared" si="5"/>
        <v>912104.89</v>
      </c>
      <c r="Z63" s="269">
        <f t="shared" si="5"/>
        <v>1314739.45</v>
      </c>
      <c r="AA63" s="7"/>
      <c r="AB63" s="3"/>
    </row>
    <row r="64" spans="1:28" ht="29.25" customHeight="1">
      <c r="A64" s="22"/>
      <c r="B64" s="222"/>
      <c r="C64" s="223"/>
      <c r="D64" s="260"/>
      <c r="E64" s="230"/>
      <c r="F64" s="209"/>
      <c r="G64" s="231"/>
      <c r="H64" s="210"/>
      <c r="I64" s="211"/>
      <c r="J64" s="646" t="s">
        <v>47</v>
      </c>
      <c r="K64" s="646"/>
      <c r="L64" s="646"/>
      <c r="M64" s="646"/>
      <c r="N64" s="647"/>
      <c r="O64" s="15">
        <v>4</v>
      </c>
      <c r="P64" s="14">
        <v>9</v>
      </c>
      <c r="Q64" s="224" t="s">
        <v>88</v>
      </c>
      <c r="R64" s="11" t="s">
        <v>9</v>
      </c>
      <c r="S64" s="12" t="s">
        <v>22</v>
      </c>
      <c r="T64" s="11" t="s">
        <v>87</v>
      </c>
      <c r="U64" s="10" t="s">
        <v>86</v>
      </c>
      <c r="V64" s="248" t="s">
        <v>42</v>
      </c>
      <c r="W64" s="225"/>
      <c r="X64" s="270">
        <v>674464.82</v>
      </c>
      <c r="Y64" s="270">
        <v>912104.89</v>
      </c>
      <c r="Z64" s="271">
        <v>1314739.45</v>
      </c>
      <c r="AA64" s="7"/>
      <c r="AB64" s="3"/>
    </row>
    <row r="65" spans="1:28" ht="15" customHeight="1">
      <c r="A65" s="22"/>
      <c r="B65" s="222"/>
      <c r="C65" s="223"/>
      <c r="D65" s="260"/>
      <c r="E65" s="638" t="s">
        <v>85</v>
      </c>
      <c r="F65" s="639"/>
      <c r="G65" s="639"/>
      <c r="H65" s="639"/>
      <c r="I65" s="639"/>
      <c r="J65" s="648"/>
      <c r="K65" s="648"/>
      <c r="L65" s="648"/>
      <c r="M65" s="648"/>
      <c r="N65" s="649"/>
      <c r="O65" s="105">
        <v>4</v>
      </c>
      <c r="P65" s="106">
        <v>12</v>
      </c>
      <c r="Q65" s="251" t="s">
        <v>1</v>
      </c>
      <c r="R65" s="134" t="s">
        <v>1</v>
      </c>
      <c r="S65" s="135" t="s">
        <v>1</v>
      </c>
      <c r="T65" s="134" t="s">
        <v>1</v>
      </c>
      <c r="U65" s="136" t="s">
        <v>1</v>
      </c>
      <c r="V65" s="107" t="s">
        <v>1</v>
      </c>
      <c r="W65" s="252"/>
      <c r="X65" s="266">
        <f t="shared" ref="X65:Z68" si="6">X66</f>
        <v>0</v>
      </c>
      <c r="Y65" s="266">
        <f t="shared" si="6"/>
        <v>10000</v>
      </c>
      <c r="Z65" s="267">
        <f t="shared" si="6"/>
        <v>10000</v>
      </c>
      <c r="AA65" s="7"/>
      <c r="AB65" s="3"/>
    </row>
    <row r="66" spans="1:28" ht="64.5" customHeight="1">
      <c r="A66" s="22"/>
      <c r="B66" s="222"/>
      <c r="C66" s="223"/>
      <c r="D66" s="260"/>
      <c r="E66" s="226"/>
      <c r="F66" s="641" t="s">
        <v>575</v>
      </c>
      <c r="G66" s="642"/>
      <c r="H66" s="642"/>
      <c r="I66" s="642"/>
      <c r="J66" s="642"/>
      <c r="K66" s="642"/>
      <c r="L66" s="642"/>
      <c r="M66" s="642"/>
      <c r="N66" s="643"/>
      <c r="O66" s="28">
        <v>4</v>
      </c>
      <c r="P66" s="27">
        <v>12</v>
      </c>
      <c r="Q66" s="224" t="s">
        <v>17</v>
      </c>
      <c r="R66" s="25" t="s">
        <v>9</v>
      </c>
      <c r="S66" s="26" t="s">
        <v>5</v>
      </c>
      <c r="T66" s="25" t="s">
        <v>4</v>
      </c>
      <c r="U66" s="24" t="s">
        <v>3</v>
      </c>
      <c r="V66" s="23" t="s">
        <v>1</v>
      </c>
      <c r="W66" s="225"/>
      <c r="X66" s="268">
        <f t="shared" si="6"/>
        <v>0</v>
      </c>
      <c r="Y66" s="268">
        <f t="shared" si="6"/>
        <v>10000</v>
      </c>
      <c r="Z66" s="269">
        <f t="shared" si="6"/>
        <v>10000</v>
      </c>
      <c r="AA66" s="7"/>
      <c r="AB66" s="3"/>
    </row>
    <row r="67" spans="1:28" ht="15" customHeight="1">
      <c r="A67" s="22"/>
      <c r="B67" s="222"/>
      <c r="C67" s="223"/>
      <c r="D67" s="260"/>
      <c r="E67" s="227"/>
      <c r="F67" s="17"/>
      <c r="G67" s="641" t="s">
        <v>84</v>
      </c>
      <c r="H67" s="642"/>
      <c r="I67" s="642"/>
      <c r="J67" s="642"/>
      <c r="K67" s="642"/>
      <c r="L67" s="642"/>
      <c r="M67" s="642"/>
      <c r="N67" s="643"/>
      <c r="O67" s="28">
        <v>4</v>
      </c>
      <c r="P67" s="27">
        <v>12</v>
      </c>
      <c r="Q67" s="224" t="s">
        <v>83</v>
      </c>
      <c r="R67" s="25" t="s">
        <v>9</v>
      </c>
      <c r="S67" s="26" t="s">
        <v>79</v>
      </c>
      <c r="T67" s="25" t="s">
        <v>4</v>
      </c>
      <c r="U67" s="24" t="s">
        <v>3</v>
      </c>
      <c r="V67" s="23" t="s">
        <v>1</v>
      </c>
      <c r="W67" s="225"/>
      <c r="X67" s="268">
        <f t="shared" si="6"/>
        <v>0</v>
      </c>
      <c r="Y67" s="268">
        <f t="shared" si="6"/>
        <v>10000</v>
      </c>
      <c r="Z67" s="269">
        <f t="shared" si="6"/>
        <v>10000</v>
      </c>
      <c r="AA67" s="7"/>
      <c r="AB67" s="3"/>
    </row>
    <row r="68" spans="1:28" ht="29.25" customHeight="1">
      <c r="A68" s="22"/>
      <c r="B68" s="222"/>
      <c r="C68" s="223"/>
      <c r="D68" s="260"/>
      <c r="E68" s="227"/>
      <c r="F68" s="208"/>
      <c r="G68" s="229"/>
      <c r="H68" s="641" t="s">
        <v>82</v>
      </c>
      <c r="I68" s="642"/>
      <c r="J68" s="642"/>
      <c r="K68" s="642"/>
      <c r="L68" s="642"/>
      <c r="M68" s="642"/>
      <c r="N68" s="643"/>
      <c r="O68" s="28">
        <v>4</v>
      </c>
      <c r="P68" s="27">
        <v>12</v>
      </c>
      <c r="Q68" s="224" t="s">
        <v>81</v>
      </c>
      <c r="R68" s="25" t="s">
        <v>9</v>
      </c>
      <c r="S68" s="26" t="s">
        <v>79</v>
      </c>
      <c r="T68" s="25" t="s">
        <v>69</v>
      </c>
      <c r="U68" s="24" t="s">
        <v>3</v>
      </c>
      <c r="V68" s="23" t="s">
        <v>1</v>
      </c>
      <c r="W68" s="225"/>
      <c r="X68" s="268">
        <f t="shared" si="6"/>
        <v>0</v>
      </c>
      <c r="Y68" s="268">
        <f t="shared" si="6"/>
        <v>10000</v>
      </c>
      <c r="Z68" s="269">
        <f t="shared" si="6"/>
        <v>10000</v>
      </c>
      <c r="AA68" s="7"/>
      <c r="AB68" s="3"/>
    </row>
    <row r="69" spans="1:28" ht="29.25" customHeight="1">
      <c r="A69" s="22"/>
      <c r="B69" s="222"/>
      <c r="C69" s="223"/>
      <c r="D69" s="260"/>
      <c r="E69" s="227"/>
      <c r="F69" s="208"/>
      <c r="G69" s="232"/>
      <c r="H69" s="17"/>
      <c r="I69" s="641" t="s">
        <v>496</v>
      </c>
      <c r="J69" s="642"/>
      <c r="K69" s="642"/>
      <c r="L69" s="642"/>
      <c r="M69" s="642"/>
      <c r="N69" s="643"/>
      <c r="O69" s="28">
        <v>4</v>
      </c>
      <c r="P69" s="27">
        <v>12</v>
      </c>
      <c r="Q69" s="224" t="s">
        <v>80</v>
      </c>
      <c r="R69" s="25" t="s">
        <v>9</v>
      </c>
      <c r="S69" s="26" t="s">
        <v>79</v>
      </c>
      <c r="T69" s="25" t="s">
        <v>69</v>
      </c>
      <c r="U69" s="24">
        <v>90052</v>
      </c>
      <c r="V69" s="23" t="s">
        <v>1</v>
      </c>
      <c r="W69" s="225"/>
      <c r="X69" s="268">
        <f>X70</f>
        <v>0</v>
      </c>
      <c r="Y69" s="268">
        <f>Y70</f>
        <v>10000</v>
      </c>
      <c r="Z69" s="269">
        <f>Z70</f>
        <v>10000</v>
      </c>
      <c r="AA69" s="7"/>
      <c r="AB69" s="3"/>
    </row>
    <row r="70" spans="1:28" ht="29.25" customHeight="1">
      <c r="A70" s="22"/>
      <c r="B70" s="222"/>
      <c r="C70" s="223"/>
      <c r="D70" s="261"/>
      <c r="E70" s="230"/>
      <c r="F70" s="209"/>
      <c r="G70" s="231"/>
      <c r="H70" s="210"/>
      <c r="I70" s="211"/>
      <c r="J70" s="646" t="s">
        <v>47</v>
      </c>
      <c r="K70" s="646"/>
      <c r="L70" s="646"/>
      <c r="M70" s="646"/>
      <c r="N70" s="647"/>
      <c r="O70" s="15">
        <v>4</v>
      </c>
      <c r="P70" s="14">
        <v>12</v>
      </c>
      <c r="Q70" s="224" t="s">
        <v>80</v>
      </c>
      <c r="R70" s="11" t="s">
        <v>9</v>
      </c>
      <c r="S70" s="12" t="s">
        <v>79</v>
      </c>
      <c r="T70" s="11" t="s">
        <v>69</v>
      </c>
      <c r="U70" s="10">
        <v>90052</v>
      </c>
      <c r="V70" s="248" t="s">
        <v>42</v>
      </c>
      <c r="W70" s="225"/>
      <c r="X70" s="270">
        <v>0</v>
      </c>
      <c r="Y70" s="270">
        <v>10000</v>
      </c>
      <c r="Z70" s="271">
        <v>10000</v>
      </c>
      <c r="AA70" s="7"/>
      <c r="AB70" s="3"/>
    </row>
    <row r="71" spans="1:28" ht="15" customHeight="1">
      <c r="A71" s="22"/>
      <c r="B71" s="222"/>
      <c r="C71" s="223"/>
      <c r="D71" s="664" t="s">
        <v>78</v>
      </c>
      <c r="E71" s="634"/>
      <c r="F71" s="634"/>
      <c r="G71" s="634"/>
      <c r="H71" s="634"/>
      <c r="I71" s="634"/>
      <c r="J71" s="636"/>
      <c r="K71" s="636"/>
      <c r="L71" s="636"/>
      <c r="M71" s="636"/>
      <c r="N71" s="637"/>
      <c r="O71" s="34">
        <v>5</v>
      </c>
      <c r="P71" s="33" t="s">
        <v>1</v>
      </c>
      <c r="Q71" s="224" t="s">
        <v>1</v>
      </c>
      <c r="R71" s="137" t="s">
        <v>1</v>
      </c>
      <c r="S71" s="138" t="s">
        <v>1</v>
      </c>
      <c r="T71" s="137" t="s">
        <v>1</v>
      </c>
      <c r="U71" s="139" t="s">
        <v>1</v>
      </c>
      <c r="V71" s="32" t="s">
        <v>1</v>
      </c>
      <c r="W71" s="225"/>
      <c r="X71" s="278">
        <f>X72+X78+X84</f>
        <v>30000</v>
      </c>
      <c r="Y71" s="278">
        <f>Y72+Y78+Y84</f>
        <v>30000</v>
      </c>
      <c r="Z71" s="279">
        <f>Z72+Z78+Z84</f>
        <v>30000</v>
      </c>
      <c r="AA71" s="7"/>
      <c r="AB71" s="3"/>
    </row>
    <row r="72" spans="1:28" ht="15" customHeight="1">
      <c r="A72" s="22"/>
      <c r="B72" s="222"/>
      <c r="C72" s="223"/>
      <c r="D72" s="260"/>
      <c r="E72" s="638" t="s">
        <v>77</v>
      </c>
      <c r="F72" s="639"/>
      <c r="G72" s="639"/>
      <c r="H72" s="639"/>
      <c r="I72" s="639"/>
      <c r="J72" s="639"/>
      <c r="K72" s="639"/>
      <c r="L72" s="639"/>
      <c r="M72" s="639"/>
      <c r="N72" s="640"/>
      <c r="O72" s="96">
        <v>5</v>
      </c>
      <c r="P72" s="97">
        <v>1</v>
      </c>
      <c r="Q72" s="251" t="s">
        <v>1</v>
      </c>
      <c r="R72" s="99" t="s">
        <v>1</v>
      </c>
      <c r="S72" s="100" t="s">
        <v>1</v>
      </c>
      <c r="T72" s="99" t="s">
        <v>1</v>
      </c>
      <c r="U72" s="101" t="s">
        <v>1</v>
      </c>
      <c r="V72" s="102" t="s">
        <v>1</v>
      </c>
      <c r="W72" s="252"/>
      <c r="X72" s="266">
        <f t="shared" ref="X72:Z75" si="7">X73</f>
        <v>0</v>
      </c>
      <c r="Y72" s="266">
        <f t="shared" si="7"/>
        <v>10000</v>
      </c>
      <c r="Z72" s="267">
        <f t="shared" si="7"/>
        <v>10000</v>
      </c>
      <c r="AA72" s="7"/>
      <c r="AB72" s="3"/>
    </row>
    <row r="73" spans="1:28" ht="66" customHeight="1">
      <c r="A73" s="22"/>
      <c r="B73" s="222"/>
      <c r="C73" s="223"/>
      <c r="D73" s="260"/>
      <c r="E73" s="226"/>
      <c r="F73" s="641" t="s">
        <v>575</v>
      </c>
      <c r="G73" s="642"/>
      <c r="H73" s="642"/>
      <c r="I73" s="642"/>
      <c r="J73" s="642"/>
      <c r="K73" s="642"/>
      <c r="L73" s="642"/>
      <c r="M73" s="642"/>
      <c r="N73" s="643"/>
      <c r="O73" s="28">
        <v>5</v>
      </c>
      <c r="P73" s="27">
        <v>1</v>
      </c>
      <c r="Q73" s="224" t="s">
        <v>17</v>
      </c>
      <c r="R73" s="25" t="s">
        <v>9</v>
      </c>
      <c r="S73" s="26" t="s">
        <v>5</v>
      </c>
      <c r="T73" s="25" t="s">
        <v>4</v>
      </c>
      <c r="U73" s="24" t="s">
        <v>3</v>
      </c>
      <c r="V73" s="23" t="s">
        <v>1</v>
      </c>
      <c r="W73" s="225"/>
      <c r="X73" s="268">
        <f t="shared" si="7"/>
        <v>0</v>
      </c>
      <c r="Y73" s="268">
        <f t="shared" si="7"/>
        <v>10000</v>
      </c>
      <c r="Z73" s="269">
        <f t="shared" si="7"/>
        <v>10000</v>
      </c>
      <c r="AA73" s="7"/>
      <c r="AB73" s="3"/>
    </row>
    <row r="74" spans="1:28" ht="15" customHeight="1">
      <c r="A74" s="22"/>
      <c r="B74" s="222"/>
      <c r="C74" s="223"/>
      <c r="D74" s="260"/>
      <c r="E74" s="227"/>
      <c r="F74" s="17"/>
      <c r="G74" s="641" t="s">
        <v>76</v>
      </c>
      <c r="H74" s="642"/>
      <c r="I74" s="642"/>
      <c r="J74" s="642"/>
      <c r="K74" s="642"/>
      <c r="L74" s="642"/>
      <c r="M74" s="642"/>
      <c r="N74" s="643"/>
      <c r="O74" s="28">
        <v>5</v>
      </c>
      <c r="P74" s="27">
        <v>1</v>
      </c>
      <c r="Q74" s="224" t="s">
        <v>75</v>
      </c>
      <c r="R74" s="25" t="s">
        <v>9</v>
      </c>
      <c r="S74" s="26" t="s">
        <v>70</v>
      </c>
      <c r="T74" s="25" t="s">
        <v>4</v>
      </c>
      <c r="U74" s="24" t="s">
        <v>3</v>
      </c>
      <c r="V74" s="23" t="s">
        <v>1</v>
      </c>
      <c r="W74" s="225"/>
      <c r="X74" s="268">
        <f t="shared" si="7"/>
        <v>0</v>
      </c>
      <c r="Y74" s="268">
        <f t="shared" si="7"/>
        <v>10000</v>
      </c>
      <c r="Z74" s="269">
        <f t="shared" si="7"/>
        <v>10000</v>
      </c>
      <c r="AA74" s="7"/>
      <c r="AB74" s="3"/>
    </row>
    <row r="75" spans="1:28" ht="15" customHeight="1">
      <c r="A75" s="22"/>
      <c r="B75" s="222"/>
      <c r="C75" s="223"/>
      <c r="D75" s="260"/>
      <c r="E75" s="227"/>
      <c r="F75" s="208"/>
      <c r="G75" s="229"/>
      <c r="H75" s="641" t="s">
        <v>74</v>
      </c>
      <c r="I75" s="642"/>
      <c r="J75" s="642"/>
      <c r="K75" s="642"/>
      <c r="L75" s="642"/>
      <c r="M75" s="642"/>
      <c r="N75" s="643"/>
      <c r="O75" s="28">
        <v>5</v>
      </c>
      <c r="P75" s="27">
        <v>1</v>
      </c>
      <c r="Q75" s="224" t="s">
        <v>73</v>
      </c>
      <c r="R75" s="25" t="s">
        <v>9</v>
      </c>
      <c r="S75" s="26" t="s">
        <v>70</v>
      </c>
      <c r="T75" s="25" t="s">
        <v>69</v>
      </c>
      <c r="U75" s="24" t="s">
        <v>3</v>
      </c>
      <c r="V75" s="23" t="s">
        <v>1</v>
      </c>
      <c r="W75" s="225"/>
      <c r="X75" s="268">
        <f t="shared" si="7"/>
        <v>0</v>
      </c>
      <c r="Y75" s="268">
        <f t="shared" si="7"/>
        <v>10000</v>
      </c>
      <c r="Z75" s="269">
        <f t="shared" si="7"/>
        <v>10000</v>
      </c>
      <c r="AA75" s="7"/>
      <c r="AB75" s="3"/>
    </row>
    <row r="76" spans="1:28" ht="15" customHeight="1">
      <c r="A76" s="22"/>
      <c r="B76" s="222"/>
      <c r="C76" s="223"/>
      <c r="D76" s="260"/>
      <c r="E76" s="227"/>
      <c r="F76" s="208"/>
      <c r="G76" s="232"/>
      <c r="H76" s="17"/>
      <c r="I76" s="641" t="s">
        <v>72</v>
      </c>
      <c r="J76" s="642"/>
      <c r="K76" s="642"/>
      <c r="L76" s="642"/>
      <c r="M76" s="642"/>
      <c r="N76" s="643"/>
      <c r="O76" s="28">
        <v>5</v>
      </c>
      <c r="P76" s="27">
        <v>1</v>
      </c>
      <c r="Q76" s="224" t="s">
        <v>71</v>
      </c>
      <c r="R76" s="25" t="s">
        <v>9</v>
      </c>
      <c r="S76" s="26" t="s">
        <v>70</v>
      </c>
      <c r="T76" s="25" t="s">
        <v>69</v>
      </c>
      <c r="U76" s="24" t="s">
        <v>68</v>
      </c>
      <c r="V76" s="23" t="s">
        <v>1</v>
      </c>
      <c r="W76" s="225"/>
      <c r="X76" s="268">
        <f>X77</f>
        <v>0</v>
      </c>
      <c r="Y76" s="268">
        <f>Y77</f>
        <v>10000</v>
      </c>
      <c r="Z76" s="269">
        <f>Z77</f>
        <v>10000</v>
      </c>
      <c r="AA76" s="7"/>
      <c r="AB76" s="3"/>
    </row>
    <row r="77" spans="1:28" ht="29.25" customHeight="1">
      <c r="A77" s="22"/>
      <c r="B77" s="222"/>
      <c r="C77" s="223"/>
      <c r="D77" s="260"/>
      <c r="E77" s="230"/>
      <c r="F77" s="209"/>
      <c r="G77" s="231"/>
      <c r="H77" s="210"/>
      <c r="I77" s="211"/>
      <c r="J77" s="646" t="s">
        <v>47</v>
      </c>
      <c r="K77" s="646"/>
      <c r="L77" s="646"/>
      <c r="M77" s="646"/>
      <c r="N77" s="647"/>
      <c r="O77" s="15">
        <v>5</v>
      </c>
      <c r="P77" s="14">
        <v>1</v>
      </c>
      <c r="Q77" s="224" t="s">
        <v>71</v>
      </c>
      <c r="R77" s="11" t="s">
        <v>9</v>
      </c>
      <c r="S77" s="12" t="s">
        <v>70</v>
      </c>
      <c r="T77" s="11" t="s">
        <v>69</v>
      </c>
      <c r="U77" s="10" t="s">
        <v>68</v>
      </c>
      <c r="V77" s="248" t="s">
        <v>42</v>
      </c>
      <c r="W77" s="225"/>
      <c r="X77" s="270">
        <v>0</v>
      </c>
      <c r="Y77" s="270">
        <v>10000</v>
      </c>
      <c r="Z77" s="271">
        <v>10000</v>
      </c>
      <c r="AA77" s="7"/>
      <c r="AB77" s="3"/>
    </row>
    <row r="78" spans="1:28" ht="15" customHeight="1">
      <c r="A78" s="22"/>
      <c r="B78" s="222"/>
      <c r="C78" s="223"/>
      <c r="D78" s="260"/>
      <c r="E78" s="638" t="s">
        <v>67</v>
      </c>
      <c r="F78" s="639"/>
      <c r="G78" s="639"/>
      <c r="H78" s="639"/>
      <c r="I78" s="639"/>
      <c r="J78" s="648"/>
      <c r="K78" s="648"/>
      <c r="L78" s="648"/>
      <c r="M78" s="648"/>
      <c r="N78" s="649"/>
      <c r="O78" s="105">
        <v>5</v>
      </c>
      <c r="P78" s="106">
        <v>2</v>
      </c>
      <c r="Q78" s="256" t="s">
        <v>1</v>
      </c>
      <c r="R78" s="134" t="s">
        <v>1</v>
      </c>
      <c r="S78" s="135" t="s">
        <v>1</v>
      </c>
      <c r="T78" s="134" t="s">
        <v>1</v>
      </c>
      <c r="U78" s="136" t="s">
        <v>1</v>
      </c>
      <c r="V78" s="107" t="s">
        <v>1</v>
      </c>
      <c r="W78" s="257"/>
      <c r="X78" s="266">
        <f t="shared" ref="X78:Z81" si="8">X79</f>
        <v>0</v>
      </c>
      <c r="Y78" s="266">
        <f t="shared" si="8"/>
        <v>10000</v>
      </c>
      <c r="Z78" s="267">
        <f t="shared" si="8"/>
        <v>10000</v>
      </c>
      <c r="AA78" s="7"/>
      <c r="AB78" s="3"/>
    </row>
    <row r="79" spans="1:28" ht="72" customHeight="1">
      <c r="A79" s="22"/>
      <c r="B79" s="222"/>
      <c r="C79" s="223"/>
      <c r="D79" s="260"/>
      <c r="E79" s="226"/>
      <c r="F79" s="641" t="s">
        <v>575</v>
      </c>
      <c r="G79" s="642"/>
      <c r="H79" s="642"/>
      <c r="I79" s="642"/>
      <c r="J79" s="642"/>
      <c r="K79" s="642"/>
      <c r="L79" s="642"/>
      <c r="M79" s="642"/>
      <c r="N79" s="643"/>
      <c r="O79" s="28">
        <v>5</v>
      </c>
      <c r="P79" s="27">
        <v>2</v>
      </c>
      <c r="Q79" s="224" t="s">
        <v>17</v>
      </c>
      <c r="R79" s="25" t="s">
        <v>9</v>
      </c>
      <c r="S79" s="26" t="s">
        <v>5</v>
      </c>
      <c r="T79" s="25" t="s">
        <v>4</v>
      </c>
      <c r="U79" s="24" t="s">
        <v>3</v>
      </c>
      <c r="V79" s="23" t="s">
        <v>1</v>
      </c>
      <c r="W79" s="225"/>
      <c r="X79" s="268">
        <f t="shared" si="8"/>
        <v>0</v>
      </c>
      <c r="Y79" s="268">
        <f t="shared" si="8"/>
        <v>10000</v>
      </c>
      <c r="Z79" s="269">
        <f t="shared" si="8"/>
        <v>10000</v>
      </c>
      <c r="AA79" s="7"/>
      <c r="AB79" s="3"/>
    </row>
    <row r="80" spans="1:28" ht="29.25" customHeight="1">
      <c r="A80" s="22"/>
      <c r="B80" s="222"/>
      <c r="C80" s="223"/>
      <c r="D80" s="260"/>
      <c r="E80" s="227"/>
      <c r="F80" s="17"/>
      <c r="G80" s="641" t="s">
        <v>66</v>
      </c>
      <c r="H80" s="642"/>
      <c r="I80" s="642"/>
      <c r="J80" s="642"/>
      <c r="K80" s="642"/>
      <c r="L80" s="642"/>
      <c r="M80" s="642"/>
      <c r="N80" s="643"/>
      <c r="O80" s="28">
        <v>5</v>
      </c>
      <c r="P80" s="27">
        <v>2</v>
      </c>
      <c r="Q80" s="224" t="s">
        <v>65</v>
      </c>
      <c r="R80" s="25" t="s">
        <v>9</v>
      </c>
      <c r="S80" s="26" t="s">
        <v>60</v>
      </c>
      <c r="T80" s="25" t="s">
        <v>4</v>
      </c>
      <c r="U80" s="24" t="s">
        <v>3</v>
      </c>
      <c r="V80" s="23" t="s">
        <v>1</v>
      </c>
      <c r="W80" s="225"/>
      <c r="X80" s="268">
        <f t="shared" si="8"/>
        <v>0</v>
      </c>
      <c r="Y80" s="268">
        <f t="shared" si="8"/>
        <v>10000</v>
      </c>
      <c r="Z80" s="269">
        <f t="shared" si="8"/>
        <v>10000</v>
      </c>
      <c r="AA80" s="7"/>
      <c r="AB80" s="3"/>
    </row>
    <row r="81" spans="1:28" ht="29.25" customHeight="1">
      <c r="A81" s="22"/>
      <c r="B81" s="222"/>
      <c r="C81" s="223"/>
      <c r="D81" s="260"/>
      <c r="E81" s="227"/>
      <c r="F81" s="208"/>
      <c r="G81" s="229"/>
      <c r="H81" s="641" t="s">
        <v>64</v>
      </c>
      <c r="I81" s="642"/>
      <c r="J81" s="642"/>
      <c r="K81" s="642"/>
      <c r="L81" s="642"/>
      <c r="M81" s="642"/>
      <c r="N81" s="643"/>
      <c r="O81" s="28">
        <v>5</v>
      </c>
      <c r="P81" s="27">
        <v>2</v>
      </c>
      <c r="Q81" s="224" t="s">
        <v>63</v>
      </c>
      <c r="R81" s="25" t="s">
        <v>9</v>
      </c>
      <c r="S81" s="26" t="s">
        <v>60</v>
      </c>
      <c r="T81" s="25" t="s">
        <v>44</v>
      </c>
      <c r="U81" s="24" t="s">
        <v>3</v>
      </c>
      <c r="V81" s="23" t="s">
        <v>1</v>
      </c>
      <c r="W81" s="225"/>
      <c r="X81" s="268">
        <f t="shared" si="8"/>
        <v>0</v>
      </c>
      <c r="Y81" s="268">
        <f t="shared" si="8"/>
        <v>10000</v>
      </c>
      <c r="Z81" s="269">
        <f t="shared" si="8"/>
        <v>10000</v>
      </c>
      <c r="AA81" s="7"/>
      <c r="AB81" s="3"/>
    </row>
    <row r="82" spans="1:28" ht="15" customHeight="1">
      <c r="A82" s="22"/>
      <c r="B82" s="222"/>
      <c r="C82" s="223"/>
      <c r="D82" s="260"/>
      <c r="E82" s="227"/>
      <c r="F82" s="208"/>
      <c r="G82" s="232"/>
      <c r="H82" s="17"/>
      <c r="I82" s="641" t="s">
        <v>62</v>
      </c>
      <c r="J82" s="642"/>
      <c r="K82" s="642"/>
      <c r="L82" s="642"/>
      <c r="M82" s="642"/>
      <c r="N82" s="643"/>
      <c r="O82" s="28">
        <v>5</v>
      </c>
      <c r="P82" s="27">
        <v>2</v>
      </c>
      <c r="Q82" s="224" t="s">
        <v>61</v>
      </c>
      <c r="R82" s="25" t="s">
        <v>9</v>
      </c>
      <c r="S82" s="26" t="s">
        <v>60</v>
      </c>
      <c r="T82" s="25" t="s">
        <v>44</v>
      </c>
      <c r="U82" s="24" t="s">
        <v>59</v>
      </c>
      <c r="V82" s="23" t="s">
        <v>1</v>
      </c>
      <c r="W82" s="225"/>
      <c r="X82" s="268">
        <f>X83</f>
        <v>0</v>
      </c>
      <c r="Y82" s="268">
        <f>Y83</f>
        <v>10000</v>
      </c>
      <c r="Z82" s="269">
        <f>Z83</f>
        <v>10000</v>
      </c>
      <c r="AA82" s="7"/>
      <c r="AB82" s="3"/>
    </row>
    <row r="83" spans="1:28" ht="29.25" customHeight="1">
      <c r="A83" s="22"/>
      <c r="B83" s="222"/>
      <c r="C83" s="223"/>
      <c r="D83" s="260"/>
      <c r="E83" s="230"/>
      <c r="F83" s="209"/>
      <c r="G83" s="231"/>
      <c r="H83" s="210"/>
      <c r="I83" s="211"/>
      <c r="J83" s="646" t="s">
        <v>47</v>
      </c>
      <c r="K83" s="646"/>
      <c r="L83" s="646"/>
      <c r="M83" s="646"/>
      <c r="N83" s="647"/>
      <c r="O83" s="15">
        <v>5</v>
      </c>
      <c r="P83" s="14">
        <v>2</v>
      </c>
      <c r="Q83" s="224" t="s">
        <v>61</v>
      </c>
      <c r="R83" s="11" t="s">
        <v>9</v>
      </c>
      <c r="S83" s="12" t="s">
        <v>60</v>
      </c>
      <c r="T83" s="11" t="s">
        <v>44</v>
      </c>
      <c r="U83" s="10" t="s">
        <v>59</v>
      </c>
      <c r="V83" s="248" t="s">
        <v>42</v>
      </c>
      <c r="W83" s="225"/>
      <c r="X83" s="270">
        <v>0</v>
      </c>
      <c r="Y83" s="270">
        <v>10000</v>
      </c>
      <c r="Z83" s="271">
        <v>10000</v>
      </c>
      <c r="AA83" s="7"/>
      <c r="AB83" s="3"/>
    </row>
    <row r="84" spans="1:28" ht="15" customHeight="1">
      <c r="A84" s="22"/>
      <c r="B84" s="222"/>
      <c r="C84" s="223"/>
      <c r="D84" s="260"/>
      <c r="E84" s="638" t="s">
        <v>58</v>
      </c>
      <c r="F84" s="639"/>
      <c r="G84" s="639"/>
      <c r="H84" s="639"/>
      <c r="I84" s="639"/>
      <c r="J84" s="648"/>
      <c r="K84" s="648"/>
      <c r="L84" s="648"/>
      <c r="M84" s="648"/>
      <c r="N84" s="649"/>
      <c r="O84" s="105">
        <v>5</v>
      </c>
      <c r="P84" s="106">
        <v>3</v>
      </c>
      <c r="Q84" s="256" t="s">
        <v>1</v>
      </c>
      <c r="R84" s="134" t="s">
        <v>1</v>
      </c>
      <c r="S84" s="135" t="s">
        <v>1</v>
      </c>
      <c r="T84" s="134" t="s">
        <v>1</v>
      </c>
      <c r="U84" s="136" t="s">
        <v>1</v>
      </c>
      <c r="V84" s="107" t="s">
        <v>1</v>
      </c>
      <c r="W84" s="257"/>
      <c r="X84" s="266">
        <f t="shared" ref="X84:Z87" si="9">X85</f>
        <v>30000</v>
      </c>
      <c r="Y84" s="266">
        <f t="shared" si="9"/>
        <v>10000</v>
      </c>
      <c r="Z84" s="267">
        <f t="shared" si="9"/>
        <v>10000</v>
      </c>
      <c r="AA84" s="7"/>
      <c r="AB84" s="3"/>
    </row>
    <row r="85" spans="1:28" ht="67.5" customHeight="1">
      <c r="A85" s="22"/>
      <c r="B85" s="222"/>
      <c r="C85" s="223"/>
      <c r="D85" s="260"/>
      <c r="E85" s="226"/>
      <c r="F85" s="641" t="s">
        <v>575</v>
      </c>
      <c r="G85" s="642"/>
      <c r="H85" s="642"/>
      <c r="I85" s="642"/>
      <c r="J85" s="642"/>
      <c r="K85" s="642"/>
      <c r="L85" s="642"/>
      <c r="M85" s="642"/>
      <c r="N85" s="643"/>
      <c r="O85" s="28">
        <v>5</v>
      </c>
      <c r="P85" s="27">
        <v>3</v>
      </c>
      <c r="Q85" s="224" t="s">
        <v>17</v>
      </c>
      <c r="R85" s="25" t="s">
        <v>9</v>
      </c>
      <c r="S85" s="26" t="s">
        <v>5</v>
      </c>
      <c r="T85" s="25" t="s">
        <v>4</v>
      </c>
      <c r="U85" s="24" t="s">
        <v>3</v>
      </c>
      <c r="V85" s="23" t="s">
        <v>1</v>
      </c>
      <c r="W85" s="225"/>
      <c r="X85" s="268">
        <f t="shared" si="9"/>
        <v>30000</v>
      </c>
      <c r="Y85" s="268">
        <f t="shared" si="9"/>
        <v>10000</v>
      </c>
      <c r="Z85" s="269">
        <f t="shared" si="9"/>
        <v>10000</v>
      </c>
      <c r="AA85" s="7"/>
      <c r="AB85" s="3"/>
    </row>
    <row r="86" spans="1:28" ht="15" customHeight="1">
      <c r="A86" s="22"/>
      <c r="B86" s="222"/>
      <c r="C86" s="223"/>
      <c r="D86" s="260"/>
      <c r="E86" s="227"/>
      <c r="F86" s="17"/>
      <c r="G86" s="641" t="s">
        <v>57</v>
      </c>
      <c r="H86" s="642"/>
      <c r="I86" s="642"/>
      <c r="J86" s="642"/>
      <c r="K86" s="642"/>
      <c r="L86" s="642"/>
      <c r="M86" s="642"/>
      <c r="N86" s="643"/>
      <c r="O86" s="28">
        <v>5</v>
      </c>
      <c r="P86" s="27">
        <v>3</v>
      </c>
      <c r="Q86" s="224" t="s">
        <v>56</v>
      </c>
      <c r="R86" s="25" t="s">
        <v>9</v>
      </c>
      <c r="S86" s="26" t="s">
        <v>45</v>
      </c>
      <c r="T86" s="25" t="s">
        <v>4</v>
      </c>
      <c r="U86" s="24" t="s">
        <v>3</v>
      </c>
      <c r="V86" s="23" t="s">
        <v>1</v>
      </c>
      <c r="W86" s="225"/>
      <c r="X86" s="268">
        <f>X87+X90</f>
        <v>30000</v>
      </c>
      <c r="Y86" s="268">
        <f>Y87+Y90</f>
        <v>10000</v>
      </c>
      <c r="Z86" s="269">
        <f>Z87+Z90</f>
        <v>10000</v>
      </c>
      <c r="AA86" s="7"/>
      <c r="AB86" s="3"/>
    </row>
    <row r="87" spans="1:28" ht="15" customHeight="1">
      <c r="A87" s="22"/>
      <c r="B87" s="222"/>
      <c r="C87" s="223"/>
      <c r="D87" s="260"/>
      <c r="E87" s="227"/>
      <c r="F87" s="208"/>
      <c r="G87" s="229"/>
      <c r="H87" s="641" t="s">
        <v>55</v>
      </c>
      <c r="I87" s="642"/>
      <c r="J87" s="642"/>
      <c r="K87" s="642"/>
      <c r="L87" s="642"/>
      <c r="M87" s="642"/>
      <c r="N87" s="643"/>
      <c r="O87" s="28">
        <v>5</v>
      </c>
      <c r="P87" s="27">
        <v>3</v>
      </c>
      <c r="Q87" s="224" t="s">
        <v>54</v>
      </c>
      <c r="R87" s="25" t="s">
        <v>9</v>
      </c>
      <c r="S87" s="26" t="s">
        <v>45</v>
      </c>
      <c r="T87" s="25" t="s">
        <v>7</v>
      </c>
      <c r="U87" s="24" t="s">
        <v>3</v>
      </c>
      <c r="V87" s="23" t="s">
        <v>1</v>
      </c>
      <c r="W87" s="225"/>
      <c r="X87" s="268">
        <f t="shared" si="9"/>
        <v>30000</v>
      </c>
      <c r="Y87" s="268">
        <f t="shared" si="9"/>
        <v>10000</v>
      </c>
      <c r="Z87" s="269">
        <f t="shared" si="9"/>
        <v>10000</v>
      </c>
      <c r="AA87" s="7"/>
      <c r="AB87" s="3"/>
    </row>
    <row r="88" spans="1:28" ht="15" customHeight="1">
      <c r="A88" s="22"/>
      <c r="B88" s="222"/>
      <c r="C88" s="223"/>
      <c r="D88" s="260"/>
      <c r="E88" s="227"/>
      <c r="F88" s="208"/>
      <c r="G88" s="232"/>
      <c r="H88" s="17"/>
      <c r="I88" s="641" t="s">
        <v>53</v>
      </c>
      <c r="J88" s="642"/>
      <c r="K88" s="642"/>
      <c r="L88" s="642"/>
      <c r="M88" s="642"/>
      <c r="N88" s="643"/>
      <c r="O88" s="28">
        <v>5</v>
      </c>
      <c r="P88" s="27">
        <v>3</v>
      </c>
      <c r="Q88" s="224" t="s">
        <v>52</v>
      </c>
      <c r="R88" s="25" t="s">
        <v>9</v>
      </c>
      <c r="S88" s="26" t="s">
        <v>45</v>
      </c>
      <c r="T88" s="25" t="s">
        <v>7</v>
      </c>
      <c r="U88" s="24" t="s">
        <v>51</v>
      </c>
      <c r="V88" s="23" t="s">
        <v>1</v>
      </c>
      <c r="W88" s="225"/>
      <c r="X88" s="268">
        <f>X89</f>
        <v>30000</v>
      </c>
      <c r="Y88" s="268">
        <f>Y89</f>
        <v>10000</v>
      </c>
      <c r="Z88" s="269">
        <f>Z89</f>
        <v>10000</v>
      </c>
      <c r="AA88" s="7"/>
      <c r="AB88" s="3"/>
    </row>
    <row r="89" spans="1:28" ht="29.25" customHeight="1">
      <c r="A89" s="22"/>
      <c r="B89" s="222"/>
      <c r="C89" s="223"/>
      <c r="D89" s="260"/>
      <c r="E89" s="227"/>
      <c r="F89" s="208"/>
      <c r="G89" s="232"/>
      <c r="H89" s="210"/>
      <c r="I89" s="211"/>
      <c r="J89" s="646" t="s">
        <v>47</v>
      </c>
      <c r="K89" s="646"/>
      <c r="L89" s="646"/>
      <c r="M89" s="646"/>
      <c r="N89" s="647"/>
      <c r="O89" s="15">
        <v>5</v>
      </c>
      <c r="P89" s="14">
        <v>3</v>
      </c>
      <c r="Q89" s="224" t="s">
        <v>52</v>
      </c>
      <c r="R89" s="11" t="s">
        <v>9</v>
      </c>
      <c r="S89" s="12" t="s">
        <v>45</v>
      </c>
      <c r="T89" s="11" t="s">
        <v>7</v>
      </c>
      <c r="U89" s="10" t="s">
        <v>51</v>
      </c>
      <c r="V89" s="248" t="s">
        <v>42</v>
      </c>
      <c r="W89" s="225"/>
      <c r="X89" s="270">
        <v>30000</v>
      </c>
      <c r="Y89" s="270">
        <v>10000</v>
      </c>
      <c r="Z89" s="271">
        <v>10000</v>
      </c>
      <c r="AA89" s="7"/>
      <c r="AB89" s="3"/>
    </row>
    <row r="90" spans="1:28" ht="0.75" customHeight="1">
      <c r="A90" s="22"/>
      <c r="B90" s="222"/>
      <c r="C90" s="223"/>
      <c r="D90" s="260"/>
      <c r="E90" s="227"/>
      <c r="F90" s="208"/>
      <c r="G90" s="232"/>
      <c r="H90" s="641" t="s">
        <v>50</v>
      </c>
      <c r="I90" s="642"/>
      <c r="J90" s="650"/>
      <c r="K90" s="650"/>
      <c r="L90" s="650"/>
      <c r="M90" s="650"/>
      <c r="N90" s="651"/>
      <c r="O90" s="42">
        <v>5</v>
      </c>
      <c r="P90" s="41">
        <v>3</v>
      </c>
      <c r="Q90" s="224" t="s">
        <v>49</v>
      </c>
      <c r="R90" s="90" t="s">
        <v>9</v>
      </c>
      <c r="S90" s="91" t="s">
        <v>45</v>
      </c>
      <c r="T90" s="90" t="s">
        <v>44</v>
      </c>
      <c r="U90" s="92" t="s">
        <v>3</v>
      </c>
      <c r="V90" s="40" t="s">
        <v>1</v>
      </c>
      <c r="W90" s="225"/>
      <c r="X90" s="268">
        <f t="shared" ref="X90:Z91" si="10">X91</f>
        <v>0</v>
      </c>
      <c r="Y90" s="268">
        <f t="shared" si="10"/>
        <v>0</v>
      </c>
      <c r="Z90" s="269">
        <f t="shared" si="10"/>
        <v>0</v>
      </c>
      <c r="AA90" s="7"/>
      <c r="AB90" s="3"/>
    </row>
    <row r="91" spans="1:28" ht="15" hidden="1" customHeight="1">
      <c r="A91" s="22"/>
      <c r="B91" s="222"/>
      <c r="C91" s="223"/>
      <c r="D91" s="260"/>
      <c r="E91" s="227"/>
      <c r="F91" s="208"/>
      <c r="G91" s="232"/>
      <c r="H91" s="17"/>
      <c r="I91" s="641" t="s">
        <v>48</v>
      </c>
      <c r="J91" s="642"/>
      <c r="K91" s="642"/>
      <c r="L91" s="642"/>
      <c r="M91" s="642"/>
      <c r="N91" s="643"/>
      <c r="O91" s="28">
        <v>5</v>
      </c>
      <c r="P91" s="27">
        <v>3</v>
      </c>
      <c r="Q91" s="224" t="s">
        <v>46</v>
      </c>
      <c r="R91" s="25" t="s">
        <v>9</v>
      </c>
      <c r="S91" s="26" t="s">
        <v>45</v>
      </c>
      <c r="T91" s="25" t="s">
        <v>44</v>
      </c>
      <c r="U91" s="24" t="s">
        <v>43</v>
      </c>
      <c r="V91" s="23" t="s">
        <v>1</v>
      </c>
      <c r="W91" s="225"/>
      <c r="X91" s="268">
        <f t="shared" si="10"/>
        <v>0</v>
      </c>
      <c r="Y91" s="268">
        <f t="shared" si="10"/>
        <v>0</v>
      </c>
      <c r="Z91" s="269">
        <f t="shared" si="10"/>
        <v>0</v>
      </c>
      <c r="AA91" s="7"/>
      <c r="AB91" s="3"/>
    </row>
    <row r="92" spans="1:28" ht="29.25" hidden="1" customHeight="1">
      <c r="A92" s="22"/>
      <c r="B92" s="222"/>
      <c r="C92" s="223"/>
      <c r="D92" s="261"/>
      <c r="E92" s="230"/>
      <c r="F92" s="209"/>
      <c r="G92" s="231"/>
      <c r="H92" s="210"/>
      <c r="I92" s="211"/>
      <c r="J92" s="646" t="s">
        <v>47</v>
      </c>
      <c r="K92" s="646"/>
      <c r="L92" s="646"/>
      <c r="M92" s="646"/>
      <c r="N92" s="647"/>
      <c r="O92" s="15">
        <v>5</v>
      </c>
      <c r="P92" s="14">
        <v>3</v>
      </c>
      <c r="Q92" s="224" t="s">
        <v>46</v>
      </c>
      <c r="R92" s="11" t="s">
        <v>9</v>
      </c>
      <c r="S92" s="12" t="s">
        <v>45</v>
      </c>
      <c r="T92" s="11" t="s">
        <v>44</v>
      </c>
      <c r="U92" s="10" t="s">
        <v>43</v>
      </c>
      <c r="V92" s="248" t="s">
        <v>42</v>
      </c>
      <c r="W92" s="225"/>
      <c r="X92" s="270">
        <v>0</v>
      </c>
      <c r="Y92" s="270">
        <v>0</v>
      </c>
      <c r="Z92" s="271">
        <v>0</v>
      </c>
      <c r="AA92" s="7"/>
      <c r="AB92" s="3"/>
    </row>
    <row r="93" spans="1:28" ht="15" customHeight="1">
      <c r="A93" s="22"/>
      <c r="B93" s="222"/>
      <c r="C93" s="223"/>
      <c r="D93" s="664" t="s">
        <v>41</v>
      </c>
      <c r="E93" s="634"/>
      <c r="F93" s="634"/>
      <c r="G93" s="634"/>
      <c r="H93" s="634"/>
      <c r="I93" s="634"/>
      <c r="J93" s="636"/>
      <c r="K93" s="636"/>
      <c r="L93" s="636"/>
      <c r="M93" s="636"/>
      <c r="N93" s="637"/>
      <c r="O93" s="34">
        <v>8</v>
      </c>
      <c r="P93" s="33" t="s">
        <v>1</v>
      </c>
      <c r="Q93" s="224" t="s">
        <v>1</v>
      </c>
      <c r="R93" s="137" t="s">
        <v>1</v>
      </c>
      <c r="S93" s="138" t="s">
        <v>1</v>
      </c>
      <c r="T93" s="137" t="s">
        <v>1</v>
      </c>
      <c r="U93" s="139" t="s">
        <v>1</v>
      </c>
      <c r="V93" s="32" t="s">
        <v>1</v>
      </c>
      <c r="W93" s="225"/>
      <c r="X93" s="276">
        <f t="shared" ref="X93:Z94" si="11">X94</f>
        <v>977000</v>
      </c>
      <c r="Y93" s="276">
        <f t="shared" si="11"/>
        <v>1031000</v>
      </c>
      <c r="Z93" s="277">
        <f t="shared" si="11"/>
        <v>1053000</v>
      </c>
      <c r="AA93" s="7"/>
      <c r="AB93" s="3"/>
    </row>
    <row r="94" spans="1:28" ht="15" customHeight="1">
      <c r="A94" s="22"/>
      <c r="B94" s="222"/>
      <c r="C94" s="223"/>
      <c r="D94" s="260"/>
      <c r="E94" s="638" t="s">
        <v>40</v>
      </c>
      <c r="F94" s="639"/>
      <c r="G94" s="639"/>
      <c r="H94" s="639"/>
      <c r="I94" s="639"/>
      <c r="J94" s="639"/>
      <c r="K94" s="639"/>
      <c r="L94" s="639"/>
      <c r="M94" s="639"/>
      <c r="N94" s="640"/>
      <c r="O94" s="96">
        <v>8</v>
      </c>
      <c r="P94" s="97">
        <v>1</v>
      </c>
      <c r="Q94" s="251" t="s">
        <v>1</v>
      </c>
      <c r="R94" s="99" t="s">
        <v>1</v>
      </c>
      <c r="S94" s="100" t="s">
        <v>1</v>
      </c>
      <c r="T94" s="99" t="s">
        <v>1</v>
      </c>
      <c r="U94" s="101" t="s">
        <v>1</v>
      </c>
      <c r="V94" s="102" t="s">
        <v>1</v>
      </c>
      <c r="W94" s="252"/>
      <c r="X94" s="266">
        <f t="shared" si="11"/>
        <v>977000</v>
      </c>
      <c r="Y94" s="266">
        <f t="shared" si="11"/>
        <v>1031000</v>
      </c>
      <c r="Z94" s="267">
        <f t="shared" si="11"/>
        <v>1053000</v>
      </c>
      <c r="AA94" s="7"/>
      <c r="AB94" s="3"/>
    </row>
    <row r="95" spans="1:28" ht="29.25" customHeight="1">
      <c r="A95" s="22"/>
      <c r="B95" s="222"/>
      <c r="C95" s="223"/>
      <c r="D95" s="260"/>
      <c r="E95" s="226"/>
      <c r="F95" s="641" t="s">
        <v>577</v>
      </c>
      <c r="G95" s="642"/>
      <c r="H95" s="642"/>
      <c r="I95" s="642"/>
      <c r="J95" s="642"/>
      <c r="K95" s="642"/>
      <c r="L95" s="642"/>
      <c r="M95" s="642"/>
      <c r="N95" s="643"/>
      <c r="O95" s="28">
        <v>8</v>
      </c>
      <c r="P95" s="27">
        <v>1</v>
      </c>
      <c r="Q95" s="224" t="s">
        <v>39</v>
      </c>
      <c r="R95" s="25" t="s">
        <v>23</v>
      </c>
      <c r="S95" s="26" t="s">
        <v>5</v>
      </c>
      <c r="T95" s="25" t="s">
        <v>4</v>
      </c>
      <c r="U95" s="24" t="s">
        <v>3</v>
      </c>
      <c r="V95" s="23" t="s">
        <v>1</v>
      </c>
      <c r="W95" s="225"/>
      <c r="X95" s="268">
        <f>X96+X100</f>
        <v>977000</v>
      </c>
      <c r="Y95" s="268">
        <f>Y96+Y100</f>
        <v>1031000</v>
      </c>
      <c r="Z95" s="269">
        <f>Z96+Z100</f>
        <v>1053000</v>
      </c>
      <c r="AA95" s="7"/>
      <c r="AB95" s="3"/>
    </row>
    <row r="96" spans="1:28" ht="15" customHeight="1">
      <c r="A96" s="22"/>
      <c r="B96" s="222"/>
      <c r="C96" s="223"/>
      <c r="D96" s="260"/>
      <c r="E96" s="227"/>
      <c r="F96" s="17"/>
      <c r="G96" s="641" t="s">
        <v>38</v>
      </c>
      <c r="H96" s="642"/>
      <c r="I96" s="642"/>
      <c r="J96" s="642"/>
      <c r="K96" s="642"/>
      <c r="L96" s="642"/>
      <c r="M96" s="642"/>
      <c r="N96" s="643"/>
      <c r="O96" s="28">
        <v>8</v>
      </c>
      <c r="P96" s="27">
        <v>1</v>
      </c>
      <c r="Q96" s="224" t="s">
        <v>37</v>
      </c>
      <c r="R96" s="25" t="s">
        <v>23</v>
      </c>
      <c r="S96" s="26" t="s">
        <v>32</v>
      </c>
      <c r="T96" s="25" t="s">
        <v>4</v>
      </c>
      <c r="U96" s="24" t="s">
        <v>3</v>
      </c>
      <c r="V96" s="23" t="s">
        <v>1</v>
      </c>
      <c r="W96" s="225"/>
      <c r="X96" s="268">
        <f t="shared" ref="X96:Z97" si="12">X97</f>
        <v>370000</v>
      </c>
      <c r="Y96" s="268">
        <f t="shared" si="12"/>
        <v>380000</v>
      </c>
      <c r="Z96" s="269">
        <f t="shared" si="12"/>
        <v>400000</v>
      </c>
      <c r="AA96" s="7"/>
      <c r="AB96" s="3"/>
    </row>
    <row r="97" spans="1:28" ht="15" customHeight="1">
      <c r="A97" s="22"/>
      <c r="B97" s="222"/>
      <c r="C97" s="223"/>
      <c r="D97" s="260"/>
      <c r="E97" s="227"/>
      <c r="F97" s="208"/>
      <c r="G97" s="229"/>
      <c r="H97" s="641" t="s">
        <v>36</v>
      </c>
      <c r="I97" s="642"/>
      <c r="J97" s="642"/>
      <c r="K97" s="642"/>
      <c r="L97" s="642"/>
      <c r="M97" s="642"/>
      <c r="N97" s="643"/>
      <c r="O97" s="28">
        <v>8</v>
      </c>
      <c r="P97" s="27">
        <v>1</v>
      </c>
      <c r="Q97" s="224" t="s">
        <v>35</v>
      </c>
      <c r="R97" s="25" t="s">
        <v>23</v>
      </c>
      <c r="S97" s="26" t="s">
        <v>32</v>
      </c>
      <c r="T97" s="25" t="s">
        <v>7</v>
      </c>
      <c r="U97" s="24" t="s">
        <v>3</v>
      </c>
      <c r="V97" s="23" t="s">
        <v>1</v>
      </c>
      <c r="W97" s="225"/>
      <c r="X97" s="268">
        <f t="shared" si="12"/>
        <v>370000</v>
      </c>
      <c r="Y97" s="268">
        <f t="shared" si="12"/>
        <v>380000</v>
      </c>
      <c r="Z97" s="269">
        <f t="shared" si="12"/>
        <v>400000</v>
      </c>
      <c r="AA97" s="7"/>
      <c r="AB97" s="3"/>
    </row>
    <row r="98" spans="1:28" ht="15" customHeight="1">
      <c r="A98" s="22"/>
      <c r="B98" s="222"/>
      <c r="C98" s="223"/>
      <c r="D98" s="260"/>
      <c r="E98" s="227"/>
      <c r="F98" s="208"/>
      <c r="G98" s="232"/>
      <c r="H98" s="17"/>
      <c r="I98" s="641" t="s">
        <v>34</v>
      </c>
      <c r="J98" s="642"/>
      <c r="K98" s="642"/>
      <c r="L98" s="642"/>
      <c r="M98" s="642"/>
      <c r="N98" s="643"/>
      <c r="O98" s="28">
        <v>8</v>
      </c>
      <c r="P98" s="27">
        <v>1</v>
      </c>
      <c r="Q98" s="224" t="s">
        <v>33</v>
      </c>
      <c r="R98" s="25" t="s">
        <v>23</v>
      </c>
      <c r="S98" s="26" t="s">
        <v>32</v>
      </c>
      <c r="T98" s="25" t="s">
        <v>7</v>
      </c>
      <c r="U98" s="24" t="s">
        <v>31</v>
      </c>
      <c r="V98" s="23" t="s">
        <v>1</v>
      </c>
      <c r="W98" s="225"/>
      <c r="X98" s="268">
        <f>X99</f>
        <v>370000</v>
      </c>
      <c r="Y98" s="268">
        <f>Y99</f>
        <v>380000</v>
      </c>
      <c r="Z98" s="269">
        <f>Z99</f>
        <v>400000</v>
      </c>
      <c r="AA98" s="7"/>
      <c r="AB98" s="3"/>
    </row>
    <row r="99" spans="1:28" ht="15" customHeight="1">
      <c r="A99" s="22"/>
      <c r="B99" s="222"/>
      <c r="C99" s="223"/>
      <c r="D99" s="260"/>
      <c r="E99" s="227"/>
      <c r="F99" s="208"/>
      <c r="G99" s="231"/>
      <c r="H99" s="210"/>
      <c r="I99" s="211"/>
      <c r="J99" s="646" t="s">
        <v>25</v>
      </c>
      <c r="K99" s="646"/>
      <c r="L99" s="646"/>
      <c r="M99" s="646"/>
      <c r="N99" s="647"/>
      <c r="O99" s="15">
        <v>8</v>
      </c>
      <c r="P99" s="14">
        <v>1</v>
      </c>
      <c r="Q99" s="224" t="s">
        <v>33</v>
      </c>
      <c r="R99" s="11" t="s">
        <v>23</v>
      </c>
      <c r="S99" s="12" t="s">
        <v>32</v>
      </c>
      <c r="T99" s="11" t="s">
        <v>7</v>
      </c>
      <c r="U99" s="10" t="s">
        <v>31</v>
      </c>
      <c r="V99" s="248" t="s">
        <v>20</v>
      </c>
      <c r="W99" s="225"/>
      <c r="X99" s="270">
        <v>370000</v>
      </c>
      <c r="Y99" s="270">
        <v>380000</v>
      </c>
      <c r="Z99" s="271">
        <v>400000</v>
      </c>
      <c r="AA99" s="7"/>
      <c r="AB99" s="3"/>
    </row>
    <row r="100" spans="1:28" ht="15" customHeight="1">
      <c r="A100" s="22"/>
      <c r="B100" s="222"/>
      <c r="C100" s="223"/>
      <c r="D100" s="260"/>
      <c r="E100" s="227"/>
      <c r="F100" s="18"/>
      <c r="G100" s="641" t="s">
        <v>30</v>
      </c>
      <c r="H100" s="642"/>
      <c r="I100" s="642"/>
      <c r="J100" s="650"/>
      <c r="K100" s="650"/>
      <c r="L100" s="650"/>
      <c r="M100" s="650"/>
      <c r="N100" s="651"/>
      <c r="O100" s="42">
        <v>8</v>
      </c>
      <c r="P100" s="41">
        <v>1</v>
      </c>
      <c r="Q100" s="224" t="s">
        <v>29</v>
      </c>
      <c r="R100" s="90" t="s">
        <v>23</v>
      </c>
      <c r="S100" s="91" t="s">
        <v>22</v>
      </c>
      <c r="T100" s="90" t="s">
        <v>4</v>
      </c>
      <c r="U100" s="92" t="s">
        <v>3</v>
      </c>
      <c r="V100" s="40" t="s">
        <v>1</v>
      </c>
      <c r="W100" s="225"/>
      <c r="X100" s="268">
        <f t="shared" ref="X100:Z101" si="13">X101</f>
        <v>607000</v>
      </c>
      <c r="Y100" s="268">
        <f t="shared" si="13"/>
        <v>651000</v>
      </c>
      <c r="Z100" s="269">
        <f t="shared" si="13"/>
        <v>653000</v>
      </c>
      <c r="AA100" s="7"/>
      <c r="AB100" s="3"/>
    </row>
    <row r="101" spans="1:28" ht="15" customHeight="1">
      <c r="A101" s="22"/>
      <c r="B101" s="222"/>
      <c r="C101" s="223"/>
      <c r="D101" s="260"/>
      <c r="E101" s="227"/>
      <c r="F101" s="208"/>
      <c r="G101" s="229"/>
      <c r="H101" s="641" t="s">
        <v>28</v>
      </c>
      <c r="I101" s="642"/>
      <c r="J101" s="642"/>
      <c r="K101" s="642"/>
      <c r="L101" s="642"/>
      <c r="M101" s="642"/>
      <c r="N101" s="643"/>
      <c r="O101" s="28">
        <v>8</v>
      </c>
      <c r="P101" s="27">
        <v>1</v>
      </c>
      <c r="Q101" s="224" t="s">
        <v>27</v>
      </c>
      <c r="R101" s="25" t="s">
        <v>23</v>
      </c>
      <c r="S101" s="26" t="s">
        <v>22</v>
      </c>
      <c r="T101" s="25" t="s">
        <v>7</v>
      </c>
      <c r="U101" s="24" t="s">
        <v>3</v>
      </c>
      <c r="V101" s="23" t="s">
        <v>1</v>
      </c>
      <c r="W101" s="225"/>
      <c r="X101" s="268">
        <f t="shared" si="13"/>
        <v>607000</v>
      </c>
      <c r="Y101" s="268">
        <f t="shared" si="13"/>
        <v>651000</v>
      </c>
      <c r="Z101" s="269">
        <f t="shared" si="13"/>
        <v>653000</v>
      </c>
      <c r="AA101" s="7"/>
      <c r="AB101" s="3"/>
    </row>
    <row r="102" spans="1:28" ht="15" customHeight="1">
      <c r="A102" s="22"/>
      <c r="B102" s="222"/>
      <c r="C102" s="223"/>
      <c r="D102" s="260"/>
      <c r="E102" s="227"/>
      <c r="F102" s="208"/>
      <c r="G102" s="232"/>
      <c r="H102" s="17"/>
      <c r="I102" s="641" t="s">
        <v>26</v>
      </c>
      <c r="J102" s="642"/>
      <c r="K102" s="642"/>
      <c r="L102" s="642"/>
      <c r="M102" s="642"/>
      <c r="N102" s="643"/>
      <c r="O102" s="28">
        <v>8</v>
      </c>
      <c r="P102" s="27">
        <v>1</v>
      </c>
      <c r="Q102" s="224" t="s">
        <v>24</v>
      </c>
      <c r="R102" s="25" t="s">
        <v>23</v>
      </c>
      <c r="S102" s="26" t="s">
        <v>22</v>
      </c>
      <c r="T102" s="25" t="s">
        <v>7</v>
      </c>
      <c r="U102" s="24" t="s">
        <v>21</v>
      </c>
      <c r="V102" s="23" t="s">
        <v>1</v>
      </c>
      <c r="W102" s="225"/>
      <c r="X102" s="268">
        <f>X103</f>
        <v>607000</v>
      </c>
      <c r="Y102" s="268">
        <f>Y103</f>
        <v>651000</v>
      </c>
      <c r="Z102" s="269">
        <f>Z103</f>
        <v>653000</v>
      </c>
      <c r="AA102" s="7"/>
      <c r="AB102" s="3"/>
    </row>
    <row r="103" spans="1:28" ht="15" customHeight="1">
      <c r="A103" s="22"/>
      <c r="B103" s="222"/>
      <c r="C103" s="223"/>
      <c r="D103" s="261"/>
      <c r="E103" s="230"/>
      <c r="F103" s="209"/>
      <c r="G103" s="231"/>
      <c r="H103" s="210"/>
      <c r="I103" s="211"/>
      <c r="J103" s="646" t="s">
        <v>25</v>
      </c>
      <c r="K103" s="646"/>
      <c r="L103" s="646"/>
      <c r="M103" s="646"/>
      <c r="N103" s="647"/>
      <c r="O103" s="15">
        <v>8</v>
      </c>
      <c r="P103" s="14">
        <v>1</v>
      </c>
      <c r="Q103" s="224" t="s">
        <v>24</v>
      </c>
      <c r="R103" s="11" t="s">
        <v>23</v>
      </c>
      <c r="S103" s="12" t="s">
        <v>22</v>
      </c>
      <c r="T103" s="11" t="s">
        <v>7</v>
      </c>
      <c r="U103" s="10" t="s">
        <v>21</v>
      </c>
      <c r="V103" s="248" t="s">
        <v>20</v>
      </c>
      <c r="W103" s="225"/>
      <c r="X103" s="270">
        <v>607000</v>
      </c>
      <c r="Y103" s="270">
        <v>651000</v>
      </c>
      <c r="Z103" s="271">
        <v>653000</v>
      </c>
      <c r="AA103" s="7"/>
      <c r="AB103" s="3"/>
    </row>
    <row r="104" spans="1:28" ht="1.5" customHeight="1">
      <c r="A104" s="22"/>
      <c r="B104" s="222"/>
      <c r="C104" s="223"/>
      <c r="D104" s="664" t="s">
        <v>19</v>
      </c>
      <c r="E104" s="634"/>
      <c r="F104" s="634"/>
      <c r="G104" s="634"/>
      <c r="H104" s="634"/>
      <c r="I104" s="634"/>
      <c r="J104" s="636"/>
      <c r="K104" s="636"/>
      <c r="L104" s="636"/>
      <c r="M104" s="636"/>
      <c r="N104" s="637"/>
      <c r="O104" s="34">
        <v>10</v>
      </c>
      <c r="P104" s="33" t="s">
        <v>1</v>
      </c>
      <c r="Q104" s="224" t="s">
        <v>1</v>
      </c>
      <c r="R104" s="137" t="s">
        <v>1</v>
      </c>
      <c r="S104" s="138" t="s">
        <v>1</v>
      </c>
      <c r="T104" s="137" t="s">
        <v>1</v>
      </c>
      <c r="U104" s="139" t="s">
        <v>1</v>
      </c>
      <c r="V104" s="32" t="s">
        <v>1</v>
      </c>
      <c r="W104" s="225"/>
      <c r="X104" s="276">
        <f>X105</f>
        <v>0</v>
      </c>
      <c r="Y104" s="276">
        <f>Y105</f>
        <v>0</v>
      </c>
      <c r="Z104" s="277">
        <f>Z105</f>
        <v>0</v>
      </c>
      <c r="AA104" s="7"/>
      <c r="AB104" s="3"/>
    </row>
    <row r="105" spans="1:28" ht="15" hidden="1" customHeight="1">
      <c r="A105" s="22"/>
      <c r="B105" s="222"/>
      <c r="C105" s="223"/>
      <c r="D105" s="260"/>
      <c r="E105" s="638" t="s">
        <v>18</v>
      </c>
      <c r="F105" s="639"/>
      <c r="G105" s="639"/>
      <c r="H105" s="639"/>
      <c r="I105" s="639"/>
      <c r="J105" s="639"/>
      <c r="K105" s="639"/>
      <c r="L105" s="639"/>
      <c r="M105" s="639"/>
      <c r="N105" s="640"/>
      <c r="O105" s="96">
        <v>10</v>
      </c>
      <c r="P105" s="97">
        <v>3</v>
      </c>
      <c r="Q105" s="251" t="s">
        <v>1</v>
      </c>
      <c r="R105" s="99" t="s">
        <v>1</v>
      </c>
      <c r="S105" s="100" t="s">
        <v>1</v>
      </c>
      <c r="T105" s="99" t="s">
        <v>1</v>
      </c>
      <c r="U105" s="101" t="s">
        <v>1</v>
      </c>
      <c r="V105" s="102" t="s">
        <v>1</v>
      </c>
      <c r="W105" s="252"/>
      <c r="X105" s="266">
        <f t="shared" ref="X105:Z108" si="14">X106</f>
        <v>0</v>
      </c>
      <c r="Y105" s="266">
        <f t="shared" si="14"/>
        <v>0</v>
      </c>
      <c r="Z105" s="267">
        <f t="shared" si="14"/>
        <v>0</v>
      </c>
      <c r="AA105" s="7"/>
      <c r="AB105" s="3"/>
    </row>
    <row r="106" spans="1:28" ht="2.25" hidden="1" customHeight="1">
      <c r="A106" s="22"/>
      <c r="B106" s="222"/>
      <c r="C106" s="223"/>
      <c r="D106" s="260"/>
      <c r="E106" s="226"/>
      <c r="F106" s="641" t="s">
        <v>494</v>
      </c>
      <c r="G106" s="642"/>
      <c r="H106" s="642"/>
      <c r="I106" s="642"/>
      <c r="J106" s="642"/>
      <c r="K106" s="642"/>
      <c r="L106" s="642"/>
      <c r="M106" s="642"/>
      <c r="N106" s="643"/>
      <c r="O106" s="28">
        <v>10</v>
      </c>
      <c r="P106" s="27">
        <v>3</v>
      </c>
      <c r="Q106" s="224" t="s">
        <v>17</v>
      </c>
      <c r="R106" s="25" t="s">
        <v>9</v>
      </c>
      <c r="S106" s="26" t="s">
        <v>5</v>
      </c>
      <c r="T106" s="25" t="s">
        <v>4</v>
      </c>
      <c r="U106" s="24" t="s">
        <v>3</v>
      </c>
      <c r="V106" s="23" t="s">
        <v>1</v>
      </c>
      <c r="W106" s="225"/>
      <c r="X106" s="268">
        <f t="shared" si="14"/>
        <v>0</v>
      </c>
      <c r="Y106" s="268">
        <f t="shared" si="14"/>
        <v>0</v>
      </c>
      <c r="Z106" s="269">
        <f t="shared" si="14"/>
        <v>0</v>
      </c>
      <c r="AA106" s="7"/>
      <c r="AB106" s="3"/>
    </row>
    <row r="107" spans="1:28" ht="29.25" hidden="1" customHeight="1">
      <c r="A107" s="22"/>
      <c r="B107" s="222"/>
      <c r="C107" s="223"/>
      <c r="D107" s="260"/>
      <c r="E107" s="227"/>
      <c r="F107" s="17"/>
      <c r="G107" s="641" t="s">
        <v>16</v>
      </c>
      <c r="H107" s="642"/>
      <c r="I107" s="642"/>
      <c r="J107" s="642"/>
      <c r="K107" s="642"/>
      <c r="L107" s="642"/>
      <c r="M107" s="642"/>
      <c r="N107" s="643"/>
      <c r="O107" s="28">
        <v>10</v>
      </c>
      <c r="P107" s="27">
        <v>3</v>
      </c>
      <c r="Q107" s="224" t="s">
        <v>15</v>
      </c>
      <c r="R107" s="25" t="s">
        <v>9</v>
      </c>
      <c r="S107" s="26" t="s">
        <v>8</v>
      </c>
      <c r="T107" s="25" t="s">
        <v>4</v>
      </c>
      <c r="U107" s="24" t="s">
        <v>3</v>
      </c>
      <c r="V107" s="23" t="s">
        <v>1</v>
      </c>
      <c r="W107" s="225"/>
      <c r="X107" s="268">
        <f t="shared" si="14"/>
        <v>0</v>
      </c>
      <c r="Y107" s="268">
        <f t="shared" si="14"/>
        <v>0</v>
      </c>
      <c r="Z107" s="269">
        <f t="shared" si="14"/>
        <v>0</v>
      </c>
      <c r="AA107" s="7"/>
      <c r="AB107" s="3"/>
    </row>
    <row r="108" spans="1:28" ht="43.5" hidden="1" customHeight="1">
      <c r="A108" s="22"/>
      <c r="B108" s="222"/>
      <c r="C108" s="223"/>
      <c r="D108" s="260"/>
      <c r="E108" s="227"/>
      <c r="F108" s="208"/>
      <c r="G108" s="229"/>
      <c r="H108" s="641" t="s">
        <v>14</v>
      </c>
      <c r="I108" s="642"/>
      <c r="J108" s="642"/>
      <c r="K108" s="642"/>
      <c r="L108" s="642"/>
      <c r="M108" s="642"/>
      <c r="N108" s="643"/>
      <c r="O108" s="28">
        <v>10</v>
      </c>
      <c r="P108" s="27">
        <v>3</v>
      </c>
      <c r="Q108" s="224" t="s">
        <v>13</v>
      </c>
      <c r="R108" s="25" t="s">
        <v>9</v>
      </c>
      <c r="S108" s="26" t="s">
        <v>8</v>
      </c>
      <c r="T108" s="25" t="s">
        <v>7</v>
      </c>
      <c r="U108" s="24" t="s">
        <v>3</v>
      </c>
      <c r="V108" s="23" t="s">
        <v>1</v>
      </c>
      <c r="W108" s="225"/>
      <c r="X108" s="268">
        <f t="shared" si="14"/>
        <v>0</v>
      </c>
      <c r="Y108" s="268">
        <f t="shared" si="14"/>
        <v>0</v>
      </c>
      <c r="Z108" s="269">
        <f t="shared" si="14"/>
        <v>0</v>
      </c>
      <c r="AA108" s="7"/>
      <c r="AB108" s="3"/>
    </row>
    <row r="109" spans="1:28" ht="29.25" hidden="1" customHeight="1">
      <c r="A109" s="22"/>
      <c r="B109" s="222"/>
      <c r="C109" s="223"/>
      <c r="D109" s="260"/>
      <c r="E109" s="227"/>
      <c r="F109" s="208"/>
      <c r="G109" s="232"/>
      <c r="H109" s="17"/>
      <c r="I109" s="641" t="s">
        <v>12</v>
      </c>
      <c r="J109" s="642"/>
      <c r="K109" s="642"/>
      <c r="L109" s="642"/>
      <c r="M109" s="642"/>
      <c r="N109" s="643"/>
      <c r="O109" s="28">
        <v>10</v>
      </c>
      <c r="P109" s="27">
        <v>3</v>
      </c>
      <c r="Q109" s="224" t="s">
        <v>10</v>
      </c>
      <c r="R109" s="25" t="s">
        <v>9</v>
      </c>
      <c r="S109" s="26" t="s">
        <v>8</v>
      </c>
      <c r="T109" s="25" t="s">
        <v>7</v>
      </c>
      <c r="U109" s="24" t="s">
        <v>555</v>
      </c>
      <c r="V109" s="23" t="s">
        <v>1</v>
      </c>
      <c r="W109" s="225"/>
      <c r="X109" s="268">
        <f>X110</f>
        <v>0</v>
      </c>
      <c r="Y109" s="268">
        <f>Y110</f>
        <v>0</v>
      </c>
      <c r="Z109" s="269">
        <f>Z110</f>
        <v>0</v>
      </c>
      <c r="AA109" s="7"/>
      <c r="AB109" s="3"/>
    </row>
    <row r="110" spans="1:28" ht="29.25" hidden="1" customHeight="1">
      <c r="A110" s="22"/>
      <c r="B110" s="222"/>
      <c r="C110" s="223"/>
      <c r="D110" s="261"/>
      <c r="E110" s="230"/>
      <c r="F110" s="209"/>
      <c r="G110" s="231"/>
      <c r="H110" s="210"/>
      <c r="I110" s="211"/>
      <c r="J110" s="646" t="s">
        <v>11</v>
      </c>
      <c r="K110" s="646"/>
      <c r="L110" s="646"/>
      <c r="M110" s="646"/>
      <c r="N110" s="647"/>
      <c r="O110" s="15">
        <v>10</v>
      </c>
      <c r="P110" s="14">
        <v>3</v>
      </c>
      <c r="Q110" s="224" t="s">
        <v>10</v>
      </c>
      <c r="R110" s="25" t="s">
        <v>9</v>
      </c>
      <c r="S110" s="26" t="s">
        <v>8</v>
      </c>
      <c r="T110" s="25" t="s">
        <v>7</v>
      </c>
      <c r="U110" s="24" t="s">
        <v>555</v>
      </c>
      <c r="V110" s="248" t="s">
        <v>6</v>
      </c>
      <c r="W110" s="225"/>
      <c r="X110" s="270">
        <v>0</v>
      </c>
      <c r="Y110" s="270">
        <v>0</v>
      </c>
      <c r="Z110" s="271">
        <v>0</v>
      </c>
      <c r="AA110" s="7"/>
      <c r="AB110" s="3"/>
    </row>
    <row r="111" spans="1:28" ht="15" customHeight="1">
      <c r="A111" s="22"/>
      <c r="B111" s="222"/>
      <c r="C111" s="223"/>
      <c r="D111" s="262"/>
      <c r="E111" s="263"/>
      <c r="F111" s="263"/>
      <c r="G111" s="263"/>
      <c r="H111" s="263"/>
      <c r="I111" s="263"/>
      <c r="J111" s="263"/>
      <c r="K111" s="263"/>
      <c r="L111" s="263"/>
      <c r="M111" s="250" t="s">
        <v>146</v>
      </c>
      <c r="N111" s="239"/>
      <c r="O111" s="239"/>
      <c r="P111" s="239"/>
      <c r="Q111" s="240"/>
      <c r="R111" s="242"/>
      <c r="S111" s="243"/>
      <c r="T111" s="243"/>
      <c r="U111" s="244"/>
      <c r="V111" s="241"/>
      <c r="W111" s="239"/>
      <c r="X111" s="282">
        <f>X104+X93+X71+X55+X49+X42+X16</f>
        <v>3831401</v>
      </c>
      <c r="Y111" s="282">
        <f>Y104+Y93+Y71+Y55+Y49+Y42+Y16</f>
        <v>3588338.24</v>
      </c>
      <c r="Z111" s="283">
        <f>Z104+Z93+Z71+Z55+Z49+Z42+Z16</f>
        <v>3903937.9800000004</v>
      </c>
      <c r="AA111" s="7"/>
      <c r="AB111" s="3"/>
    </row>
    <row r="112" spans="1:28" ht="15" customHeight="1">
      <c r="A112" s="22"/>
      <c r="B112" s="586"/>
      <c r="C112" s="587"/>
      <c r="D112" s="262"/>
      <c r="E112" s="263"/>
      <c r="F112" s="263"/>
      <c r="G112" s="263"/>
      <c r="H112" s="263"/>
      <c r="I112" s="263"/>
      <c r="J112" s="263"/>
      <c r="K112" s="263"/>
      <c r="L112" s="263"/>
      <c r="M112" s="591" t="s">
        <v>2</v>
      </c>
      <c r="N112" s="588"/>
      <c r="O112" s="588">
        <v>99</v>
      </c>
      <c r="P112" s="588"/>
      <c r="Q112" s="242"/>
      <c r="R112" s="242"/>
      <c r="S112" s="243"/>
      <c r="T112" s="243"/>
      <c r="U112" s="244"/>
      <c r="V112" s="244"/>
      <c r="W112" s="588"/>
      <c r="X112" s="589">
        <v>0</v>
      </c>
      <c r="Y112" s="589">
        <v>83761.75</v>
      </c>
      <c r="Z112" s="590">
        <v>168723.31</v>
      </c>
      <c r="AA112" s="7"/>
      <c r="AB112" s="3"/>
    </row>
    <row r="113" spans="1:29" ht="15" customHeight="1">
      <c r="A113" s="22"/>
      <c r="B113" s="586"/>
      <c r="C113" s="587"/>
      <c r="D113" s="262"/>
      <c r="E113" s="263"/>
      <c r="F113" s="263"/>
      <c r="G113" s="263"/>
      <c r="H113" s="263"/>
      <c r="I113" s="263"/>
      <c r="J113" s="263"/>
      <c r="K113" s="263"/>
      <c r="L113" s="263"/>
      <c r="M113" s="592" t="s">
        <v>2</v>
      </c>
      <c r="N113" s="588"/>
      <c r="O113" s="588">
        <v>99</v>
      </c>
      <c r="P113" s="588">
        <v>99</v>
      </c>
      <c r="Q113" s="242"/>
      <c r="R113" s="242"/>
      <c r="S113" s="243"/>
      <c r="T113" s="243"/>
      <c r="U113" s="244"/>
      <c r="V113" s="244"/>
      <c r="W113" s="588"/>
      <c r="X113" s="589">
        <v>0</v>
      </c>
      <c r="Y113" s="589">
        <v>83761.75</v>
      </c>
      <c r="Z113" s="590">
        <v>168723.31</v>
      </c>
      <c r="AA113" s="7"/>
      <c r="AB113" s="3"/>
    </row>
    <row r="114" spans="1:29" ht="15" customHeight="1">
      <c r="A114" s="22"/>
      <c r="B114" s="586"/>
      <c r="C114" s="587"/>
      <c r="D114" s="262"/>
      <c r="E114" s="263"/>
      <c r="F114" s="263"/>
      <c r="G114" s="263"/>
      <c r="H114" s="263"/>
      <c r="I114" s="263"/>
      <c r="J114" s="263"/>
      <c r="K114" s="263"/>
      <c r="L114" s="263"/>
      <c r="M114" s="592" t="s">
        <v>2</v>
      </c>
      <c r="N114" s="588"/>
      <c r="O114" s="588">
        <v>99</v>
      </c>
      <c r="P114" s="588">
        <v>99</v>
      </c>
      <c r="Q114" s="242"/>
      <c r="R114" s="242">
        <v>99</v>
      </c>
      <c r="S114" s="243">
        <v>0</v>
      </c>
      <c r="T114" s="243">
        <v>0</v>
      </c>
      <c r="U114" s="244">
        <v>0</v>
      </c>
      <c r="V114" s="244"/>
      <c r="W114" s="588"/>
      <c r="X114" s="589">
        <v>0</v>
      </c>
      <c r="Y114" s="589">
        <v>83761.75</v>
      </c>
      <c r="Z114" s="590">
        <v>168723.31</v>
      </c>
      <c r="AA114" s="7"/>
      <c r="AB114" s="3"/>
    </row>
    <row r="115" spans="1:29" ht="15" customHeight="1">
      <c r="A115" s="22"/>
      <c r="B115" s="586"/>
      <c r="C115" s="587"/>
      <c r="D115" s="262"/>
      <c r="E115" s="263"/>
      <c r="F115" s="263"/>
      <c r="G115" s="263"/>
      <c r="H115" s="263"/>
      <c r="I115" s="263"/>
      <c r="J115" s="263"/>
      <c r="K115" s="263"/>
      <c r="L115" s="263"/>
      <c r="M115" s="592" t="s">
        <v>2</v>
      </c>
      <c r="N115" s="588"/>
      <c r="O115" s="588">
        <v>99</v>
      </c>
      <c r="P115" s="588">
        <v>99</v>
      </c>
      <c r="Q115" s="242"/>
      <c r="R115" s="242">
        <v>99</v>
      </c>
      <c r="S115" s="243">
        <v>9</v>
      </c>
      <c r="T115" s="243">
        <v>99</v>
      </c>
      <c r="U115" s="244">
        <v>99999</v>
      </c>
      <c r="V115" s="244"/>
      <c r="W115" s="588"/>
      <c r="X115" s="589">
        <v>0</v>
      </c>
      <c r="Y115" s="589">
        <v>83761.75</v>
      </c>
      <c r="Z115" s="590">
        <v>168723.31</v>
      </c>
      <c r="AA115" s="7"/>
      <c r="AB115" s="3"/>
    </row>
    <row r="116" spans="1:29" ht="18" customHeight="1" thickBot="1">
      <c r="A116" s="6"/>
      <c r="B116" s="235"/>
      <c r="C116" s="259"/>
      <c r="D116" s="236"/>
      <c r="E116" s="236"/>
      <c r="F116" s="236"/>
      <c r="G116" s="236"/>
      <c r="H116" s="236"/>
      <c r="I116" s="236"/>
      <c r="J116" s="236"/>
      <c r="K116" s="236"/>
      <c r="L116" s="237"/>
      <c r="M116" s="593" t="s">
        <v>2</v>
      </c>
      <c r="N116" s="284"/>
      <c r="O116" s="284"/>
      <c r="P116" s="284"/>
      <c r="Q116" s="245"/>
      <c r="R116" s="245"/>
      <c r="S116" s="246"/>
      <c r="T116" s="246"/>
      <c r="U116" s="247"/>
      <c r="V116" s="247"/>
      <c r="W116" s="284"/>
      <c r="X116" s="285">
        <f>Ведом!X118</f>
        <v>0</v>
      </c>
      <c r="Y116" s="285">
        <f>Ведом!Y118</f>
        <v>89702.7631501961</v>
      </c>
      <c r="Z116" s="286">
        <f>Ведом!Z118</f>
        <v>200737.01730440318</v>
      </c>
      <c r="AA116" s="233" t="s">
        <v>1</v>
      </c>
      <c r="AB116" s="234" t="s">
        <v>1</v>
      </c>
      <c r="AC116" s="233" t="s">
        <v>1</v>
      </c>
    </row>
    <row r="117" spans="1:29" ht="21.75" customHeight="1" thickBot="1">
      <c r="A117" s="4"/>
      <c r="B117" s="193"/>
      <c r="C117" s="193"/>
      <c r="D117" s="203"/>
      <c r="E117" s="204"/>
      <c r="F117" s="204"/>
      <c r="G117" s="204"/>
      <c r="H117" s="204"/>
      <c r="I117" s="204"/>
      <c r="J117" s="204"/>
      <c r="K117" s="204"/>
      <c r="L117" s="238"/>
      <c r="M117" s="287" t="s">
        <v>0</v>
      </c>
      <c r="N117" s="288"/>
      <c r="O117" s="288"/>
      <c r="P117" s="288"/>
      <c r="Q117" s="289"/>
      <c r="R117" s="289"/>
      <c r="S117" s="290"/>
      <c r="T117" s="290"/>
      <c r="U117" s="291"/>
      <c r="V117" s="291"/>
      <c r="W117" s="292"/>
      <c r="X117" s="293">
        <f>X116+X111</f>
        <v>3831401</v>
      </c>
      <c r="Y117" s="293">
        <f t="shared" ref="Y117:Z117" si="15">Y116+Y111</f>
        <v>3678041.0031501963</v>
      </c>
      <c r="Z117" s="294">
        <f t="shared" si="15"/>
        <v>4104674.9973044037</v>
      </c>
      <c r="AA117" s="3"/>
      <c r="AB117" s="2"/>
    </row>
  </sheetData>
  <autoFilter ref="M15:Z117">
    <filterColumn colId="5" showButton="0"/>
    <filterColumn colId="6" showButton="0"/>
    <filterColumn colId="7" showButton="0"/>
  </autoFilter>
  <mergeCells count="81">
    <mergeCell ref="J26:N26"/>
    <mergeCell ref="R14:U14"/>
    <mergeCell ref="R15:U15"/>
    <mergeCell ref="D16:N16"/>
    <mergeCell ref="E17:N17"/>
    <mergeCell ref="F18:N18"/>
    <mergeCell ref="I20:N20"/>
    <mergeCell ref="J21:N21"/>
    <mergeCell ref="E22:N22"/>
    <mergeCell ref="F23:N23"/>
    <mergeCell ref="H24:N24"/>
    <mergeCell ref="I25:N25"/>
    <mergeCell ref="I52:N52"/>
    <mergeCell ref="J41:N41"/>
    <mergeCell ref="D42:N42"/>
    <mergeCell ref="E43:N43"/>
    <mergeCell ref="F44:N44"/>
    <mergeCell ref="H45:N45"/>
    <mergeCell ref="I46:N46"/>
    <mergeCell ref="J47:N47"/>
    <mergeCell ref="J48:N48"/>
    <mergeCell ref="D49:N49"/>
    <mergeCell ref="E50:N50"/>
    <mergeCell ref="F51:N51"/>
    <mergeCell ref="E65:N65"/>
    <mergeCell ref="J54:N54"/>
    <mergeCell ref="D55:N55"/>
    <mergeCell ref="E56:N56"/>
    <mergeCell ref="F57:N57"/>
    <mergeCell ref="G58:N58"/>
    <mergeCell ref="H59:N59"/>
    <mergeCell ref="I60:N60"/>
    <mergeCell ref="J61:N61"/>
    <mergeCell ref="H62:N62"/>
    <mergeCell ref="I63:N63"/>
    <mergeCell ref="J64:N64"/>
    <mergeCell ref="J77:N77"/>
    <mergeCell ref="F66:N66"/>
    <mergeCell ref="G67:N67"/>
    <mergeCell ref="H68:N68"/>
    <mergeCell ref="I69:N69"/>
    <mergeCell ref="J70:N70"/>
    <mergeCell ref="D71:N71"/>
    <mergeCell ref="E72:N72"/>
    <mergeCell ref="F73:N73"/>
    <mergeCell ref="G74:N74"/>
    <mergeCell ref="H75:N75"/>
    <mergeCell ref="I76:N76"/>
    <mergeCell ref="J89:N89"/>
    <mergeCell ref="E78:N78"/>
    <mergeCell ref="F79:N79"/>
    <mergeCell ref="G80:N80"/>
    <mergeCell ref="H81:N81"/>
    <mergeCell ref="I82:N82"/>
    <mergeCell ref="J83:N83"/>
    <mergeCell ref="E84:N84"/>
    <mergeCell ref="F85:N85"/>
    <mergeCell ref="G86:N86"/>
    <mergeCell ref="H87:N87"/>
    <mergeCell ref="I88:N88"/>
    <mergeCell ref="H101:N101"/>
    <mergeCell ref="H90:N90"/>
    <mergeCell ref="I91:N91"/>
    <mergeCell ref="J92:N92"/>
    <mergeCell ref="D93:N93"/>
    <mergeCell ref="E94:N94"/>
    <mergeCell ref="F95:N95"/>
    <mergeCell ref="G96:N96"/>
    <mergeCell ref="H97:N97"/>
    <mergeCell ref="I98:N98"/>
    <mergeCell ref="J99:N99"/>
    <mergeCell ref="G100:N100"/>
    <mergeCell ref="H108:N108"/>
    <mergeCell ref="I109:N109"/>
    <mergeCell ref="J110:N110"/>
    <mergeCell ref="I102:N102"/>
    <mergeCell ref="J103:N103"/>
    <mergeCell ref="D104:N104"/>
    <mergeCell ref="E105:N105"/>
    <mergeCell ref="F106:N106"/>
    <mergeCell ref="G107:N107"/>
  </mergeCells>
  <pageMargins left="1.1811023622047245" right="0.39370078740157483" top="0.78740157480314965" bottom="0.59055118110236227" header="0.31496062992125984" footer="0.31496062992125984"/>
  <pageSetup paperSize="9" scale="55" fitToHeight="0" orientation="portrait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B99"/>
  <sheetViews>
    <sheetView showGridLines="0" zoomScale="90" zoomScaleNormal="90" workbookViewId="0">
      <selection activeCell="M20" sqref="M20"/>
    </sheetView>
  </sheetViews>
  <sheetFormatPr defaultColWidth="9.140625" defaultRowHeight="12.75"/>
  <cols>
    <col min="1" max="1" width="0.570312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28515625" style="1" customWidth="1"/>
    <col min="17" max="17" width="2.5703125" style="1" customWidth="1"/>
    <col min="18" max="18" width="3.28515625" style="1" customWidth="1"/>
    <col min="19" max="19" width="6.85546875" style="1" customWidth="1"/>
    <col min="20" max="20" width="5.42578125" style="1" customWidth="1"/>
    <col min="21" max="21" width="5.28515625" style="1" customWidth="1"/>
    <col min="22" max="22" width="7.7109375" style="1" customWidth="1"/>
    <col min="23" max="23" width="0" style="1" hidden="1" customWidth="1"/>
    <col min="24" max="24" width="14.42578125" style="1" customWidth="1"/>
    <col min="25" max="25" width="14.5703125" style="1" customWidth="1"/>
    <col min="26" max="26" width="15.140625" style="1" customWidth="1"/>
    <col min="27" max="27" width="0" style="1" hidden="1" customWidth="1"/>
    <col min="28" max="28" width="1.140625" style="1" customWidth="1"/>
    <col min="29" max="256" width="9.140625" style="1" customWidth="1"/>
    <col min="257" max="16384" width="9.140625" style="1"/>
  </cols>
  <sheetData>
    <row r="1" spans="1:28" ht="12.75" customHeight="1">
      <c r="A1" s="85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3"/>
      <c r="Z1" s="2"/>
      <c r="AA1" s="3"/>
      <c r="AB1" s="2"/>
    </row>
    <row r="2" spans="1:28" ht="12.75" customHeight="1">
      <c r="A2" s="85"/>
      <c r="B2" s="84"/>
      <c r="C2" s="84"/>
      <c r="D2" s="84"/>
      <c r="E2" s="84"/>
      <c r="F2" s="84"/>
      <c r="G2" s="84"/>
      <c r="H2" s="84"/>
      <c r="I2" s="84"/>
      <c r="J2" s="84"/>
      <c r="K2" s="2"/>
      <c r="L2" s="84"/>
      <c r="M2" s="84"/>
      <c r="N2" s="84"/>
      <c r="O2" s="84"/>
      <c r="P2" s="84"/>
      <c r="Q2" s="84"/>
      <c r="R2" s="84"/>
      <c r="S2" s="84"/>
      <c r="T2" s="84"/>
      <c r="U2" s="84"/>
      <c r="V2" s="2"/>
      <c r="W2" s="84"/>
      <c r="X2" s="86" t="s">
        <v>547</v>
      </c>
      <c r="Y2" s="83"/>
      <c r="Z2" s="2"/>
      <c r="AA2" s="3"/>
      <c r="AB2" s="2"/>
    </row>
    <row r="3" spans="1:28" ht="12.75" customHeight="1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2"/>
      <c r="W3" s="84"/>
      <c r="X3" s="86" t="s">
        <v>144</v>
      </c>
      <c r="Y3" s="83"/>
      <c r="Z3" s="2"/>
      <c r="AA3" s="3"/>
      <c r="AB3" s="2"/>
    </row>
    <row r="4" spans="1:28" ht="12.75" customHeight="1">
      <c r="A4" s="85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2"/>
      <c r="W4" s="84"/>
      <c r="X4" s="86" t="s">
        <v>143</v>
      </c>
      <c r="Y4" s="83"/>
      <c r="Z4" s="3"/>
      <c r="AA4" s="3"/>
      <c r="AB4" s="2"/>
    </row>
    <row r="5" spans="1:28" ht="12.75" customHeigh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4"/>
      <c r="O5" s="4"/>
      <c r="P5" s="2"/>
      <c r="Q5" s="87"/>
      <c r="R5" s="89"/>
      <c r="S5" s="87"/>
      <c r="T5" s="87"/>
      <c r="U5" s="87"/>
      <c r="V5" s="2"/>
      <c r="W5" s="88"/>
      <c r="X5" s="86" t="s">
        <v>493</v>
      </c>
      <c r="Y5" s="87"/>
      <c r="Z5" s="81"/>
      <c r="AA5" s="3"/>
      <c r="AB5" s="2"/>
    </row>
    <row r="6" spans="1:28" ht="12.75" customHeight="1">
      <c r="A6" s="85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2"/>
      <c r="W6" s="84"/>
      <c r="X6" s="86" t="s">
        <v>667</v>
      </c>
      <c r="Y6" s="83"/>
      <c r="Z6" s="2"/>
      <c r="AA6" s="3"/>
      <c r="AB6" s="2"/>
    </row>
    <row r="7" spans="1:28" ht="12.75" customHeight="1">
      <c r="A7" s="85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3"/>
      <c r="Z7" s="3"/>
      <c r="AA7" s="3"/>
      <c r="AB7" s="2"/>
    </row>
    <row r="8" spans="1:28" ht="12.75" customHeight="1">
      <c r="A8" s="78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3"/>
      <c r="AB8" s="2"/>
    </row>
    <row r="9" spans="1:28" ht="12.75" customHeight="1">
      <c r="A9" s="82" t="s">
        <v>155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3"/>
      <c r="AB9" s="2"/>
    </row>
    <row r="10" spans="1:28" ht="12.75" customHeight="1">
      <c r="A10" s="82" t="s">
        <v>497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3"/>
      <c r="AB10" s="2"/>
    </row>
    <row r="11" spans="1:28" ht="12.75" customHeight="1">
      <c r="A11" s="80" t="s">
        <v>156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3"/>
      <c r="AB11" s="2"/>
    </row>
    <row r="12" spans="1:28" ht="12.75" customHeight="1">
      <c r="A12" s="80" t="s">
        <v>585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89"/>
      <c r="Z12" s="81"/>
      <c r="AA12" s="3"/>
      <c r="AB12" s="2"/>
    </row>
    <row r="13" spans="1:28" ht="12.75" customHeight="1">
      <c r="A13" s="303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89"/>
      <c r="Z13" s="81"/>
      <c r="AA13" s="3"/>
      <c r="AB13" s="2"/>
    </row>
    <row r="14" spans="1:28" ht="12.75" customHeight="1" thickBot="1">
      <c r="A14" s="78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5"/>
      <c r="Z14" s="339" t="s">
        <v>142</v>
      </c>
      <c r="AA14" s="3"/>
      <c r="AB14" s="2"/>
    </row>
    <row r="15" spans="1:28" ht="32.25" customHeight="1" thickBot="1">
      <c r="A15" s="6"/>
      <c r="B15" s="74"/>
      <c r="C15" s="74"/>
      <c r="D15" s="74"/>
      <c r="E15" s="74"/>
      <c r="F15" s="74"/>
      <c r="G15" s="74"/>
      <c r="H15" s="74"/>
      <c r="I15" s="74"/>
      <c r="J15" s="74"/>
      <c r="K15" s="73"/>
      <c r="L15" s="73"/>
      <c r="M15" s="253" t="s">
        <v>141</v>
      </c>
      <c r="N15" s="70" t="s">
        <v>140</v>
      </c>
      <c r="O15" s="72" t="s">
        <v>137</v>
      </c>
      <c r="P15" s="628" t="s">
        <v>136</v>
      </c>
      <c r="Q15" s="628"/>
      <c r="R15" s="628"/>
      <c r="S15" s="628"/>
      <c r="T15" s="70" t="s">
        <v>139</v>
      </c>
      <c r="U15" s="69" t="s">
        <v>138</v>
      </c>
      <c r="V15" s="70" t="s">
        <v>135</v>
      </c>
      <c r="W15" s="69" t="s">
        <v>134</v>
      </c>
      <c r="X15" s="69" t="s">
        <v>145</v>
      </c>
      <c r="Y15" s="509" t="s">
        <v>552</v>
      </c>
      <c r="Z15" s="67" t="s">
        <v>558</v>
      </c>
      <c r="AA15" s="66"/>
      <c r="AB15" s="3"/>
    </row>
    <row r="16" spans="1:28" ht="12" customHeight="1">
      <c r="A16" s="217"/>
      <c r="B16" s="304"/>
      <c r="C16" s="304"/>
      <c r="D16" s="304"/>
      <c r="E16" s="304"/>
      <c r="F16" s="304"/>
      <c r="G16" s="304"/>
      <c r="H16" s="304"/>
      <c r="I16" s="304"/>
      <c r="J16" s="304"/>
      <c r="K16" s="305"/>
      <c r="L16" s="305"/>
      <c r="M16" s="306">
        <v>1</v>
      </c>
      <c r="N16" s="307">
        <v>2</v>
      </c>
      <c r="O16" s="308">
        <v>5</v>
      </c>
      <c r="P16" s="687">
        <v>2</v>
      </c>
      <c r="Q16" s="687"/>
      <c r="R16" s="687"/>
      <c r="S16" s="687"/>
      <c r="T16" s="307">
        <v>3</v>
      </c>
      <c r="U16" s="306">
        <v>4</v>
      </c>
      <c r="V16" s="307">
        <v>5</v>
      </c>
      <c r="W16" s="306">
        <v>7</v>
      </c>
      <c r="X16" s="306">
        <v>6</v>
      </c>
      <c r="Y16" s="306">
        <v>7</v>
      </c>
      <c r="Z16" s="306">
        <v>8</v>
      </c>
      <c r="AA16" s="58"/>
      <c r="AB16" s="3"/>
    </row>
    <row r="17" spans="1:28" ht="52.5" customHeight="1">
      <c r="A17" s="22"/>
      <c r="B17" s="309"/>
      <c r="C17" s="310"/>
      <c r="D17" s="688" t="s">
        <v>107</v>
      </c>
      <c r="E17" s="688"/>
      <c r="F17" s="688"/>
      <c r="G17" s="689"/>
      <c r="H17" s="689"/>
      <c r="I17" s="689"/>
      <c r="J17" s="689"/>
      <c r="K17" s="689"/>
      <c r="L17" s="689"/>
      <c r="M17" s="689"/>
      <c r="N17" s="689"/>
      <c r="O17" s="224" t="s">
        <v>106</v>
      </c>
      <c r="P17" s="192" t="s">
        <v>103</v>
      </c>
      <c r="Q17" s="332" t="s">
        <v>5</v>
      </c>
      <c r="R17" s="192" t="s">
        <v>4</v>
      </c>
      <c r="S17" s="333" t="s">
        <v>3</v>
      </c>
      <c r="T17" s="192" t="s">
        <v>1</v>
      </c>
      <c r="U17" s="192" t="s">
        <v>1</v>
      </c>
      <c r="V17" s="255" t="s">
        <v>1</v>
      </c>
      <c r="W17" s="254"/>
      <c r="X17" s="358">
        <f>X18+X24+X22</f>
        <v>7689.28</v>
      </c>
      <c r="Y17" s="358">
        <f>Y18+Y24+Y22</f>
        <v>0</v>
      </c>
      <c r="Z17" s="359">
        <f>Z18+Z24+Z22</f>
        <v>0</v>
      </c>
      <c r="AA17" s="7"/>
      <c r="AB17" s="3"/>
    </row>
    <row r="18" spans="1:28" ht="0.75" customHeight="1">
      <c r="A18" s="22"/>
      <c r="B18" s="311"/>
      <c r="C18" s="312"/>
      <c r="D18" s="313"/>
      <c r="E18" s="314"/>
      <c r="F18" s="340"/>
      <c r="G18" s="673" t="s">
        <v>130</v>
      </c>
      <c r="H18" s="673"/>
      <c r="I18" s="673"/>
      <c r="J18" s="673"/>
      <c r="K18" s="673"/>
      <c r="L18" s="673"/>
      <c r="M18" s="673"/>
      <c r="N18" s="673"/>
      <c r="O18" s="224" t="s">
        <v>129</v>
      </c>
      <c r="P18" s="14" t="s">
        <v>103</v>
      </c>
      <c r="Q18" s="187" t="s">
        <v>5</v>
      </c>
      <c r="R18" s="14" t="s">
        <v>4</v>
      </c>
      <c r="S18" s="334" t="s">
        <v>128</v>
      </c>
      <c r="T18" s="14" t="s">
        <v>1</v>
      </c>
      <c r="U18" s="14" t="s">
        <v>1</v>
      </c>
      <c r="V18" s="254" t="s">
        <v>1</v>
      </c>
      <c r="W18" s="254"/>
      <c r="X18" s="360">
        <f t="shared" ref="X18:Z18" si="0">X19</f>
        <v>7029.28</v>
      </c>
      <c r="Y18" s="360">
        <f t="shared" si="0"/>
        <v>0</v>
      </c>
      <c r="Z18" s="361">
        <f t="shared" si="0"/>
        <v>0</v>
      </c>
      <c r="AA18" s="7"/>
      <c r="AB18" s="3"/>
    </row>
    <row r="19" spans="1:28" ht="36" customHeight="1">
      <c r="A19" s="22"/>
      <c r="B19" s="690" t="s">
        <v>593</v>
      </c>
      <c r="C19" s="674"/>
      <c r="D19" s="674"/>
      <c r="E19" s="674"/>
      <c r="F19" s="674"/>
      <c r="G19" s="674"/>
      <c r="H19" s="674"/>
      <c r="I19" s="674"/>
      <c r="J19" s="674"/>
      <c r="K19" s="674"/>
      <c r="L19" s="674"/>
      <c r="M19" s="674"/>
      <c r="N19" s="674"/>
      <c r="O19" s="224" t="s">
        <v>129</v>
      </c>
      <c r="P19" s="14" t="s">
        <v>103</v>
      </c>
      <c r="Q19" s="187" t="s">
        <v>5</v>
      </c>
      <c r="R19" s="14" t="s">
        <v>4</v>
      </c>
      <c r="S19" s="334">
        <v>0</v>
      </c>
      <c r="T19" s="14">
        <v>1</v>
      </c>
      <c r="U19" s="14">
        <v>6</v>
      </c>
      <c r="V19" s="254" t="s">
        <v>1</v>
      </c>
      <c r="W19" s="254"/>
      <c r="X19" s="360">
        <f>X20</f>
        <v>7029.28</v>
      </c>
      <c r="Y19" s="360">
        <f>Y20</f>
        <v>0</v>
      </c>
      <c r="Z19" s="361">
        <f>Z20</f>
        <v>0</v>
      </c>
      <c r="AA19" s="7"/>
      <c r="AB19" s="3"/>
    </row>
    <row r="20" spans="1:28" ht="36.75" customHeight="1">
      <c r="A20" s="22"/>
      <c r="B20" s="498"/>
      <c r="C20" s="498"/>
      <c r="D20" s="498"/>
      <c r="E20" s="498"/>
      <c r="F20" s="498"/>
      <c r="G20" s="498"/>
      <c r="H20" s="498"/>
      <c r="I20" s="498"/>
      <c r="J20" s="498"/>
      <c r="K20" s="498"/>
      <c r="L20" s="498"/>
      <c r="M20" s="534" t="s">
        <v>594</v>
      </c>
      <c r="N20" s="498"/>
      <c r="O20" s="224"/>
      <c r="P20" s="14">
        <v>75</v>
      </c>
      <c r="Q20" s="187">
        <v>0</v>
      </c>
      <c r="R20" s="14">
        <v>0</v>
      </c>
      <c r="S20" s="334">
        <v>61002</v>
      </c>
      <c r="T20" s="14">
        <v>1</v>
      </c>
      <c r="U20" s="14">
        <v>6</v>
      </c>
      <c r="V20" s="495">
        <v>540</v>
      </c>
      <c r="W20" s="495"/>
      <c r="X20" s="360">
        <v>7029.28</v>
      </c>
      <c r="Y20" s="360">
        <v>0</v>
      </c>
      <c r="Z20" s="361">
        <v>0</v>
      </c>
      <c r="AA20" s="7"/>
      <c r="AB20" s="3"/>
    </row>
    <row r="21" spans="1:28" ht="36.75" customHeight="1">
      <c r="A21" s="22"/>
      <c r="B21" s="575"/>
      <c r="C21" s="575"/>
      <c r="D21" s="575"/>
      <c r="E21" s="575"/>
      <c r="F21" s="575"/>
      <c r="G21" s="575"/>
      <c r="H21" s="575"/>
      <c r="I21" s="575"/>
      <c r="J21" s="575"/>
      <c r="K21" s="575"/>
      <c r="L21" s="575"/>
      <c r="M21" s="594" t="s">
        <v>643</v>
      </c>
      <c r="N21" s="575"/>
      <c r="O21" s="224"/>
      <c r="P21" s="14">
        <v>75</v>
      </c>
      <c r="Q21" s="187">
        <v>0</v>
      </c>
      <c r="R21" s="14">
        <v>0</v>
      </c>
      <c r="S21" s="334">
        <v>0</v>
      </c>
      <c r="T21" s="14"/>
      <c r="U21" s="14"/>
      <c r="V21" s="574"/>
      <c r="W21" s="574"/>
      <c r="X21" s="360">
        <v>660</v>
      </c>
      <c r="Y21" s="360">
        <v>0</v>
      </c>
      <c r="Z21" s="361">
        <v>0</v>
      </c>
      <c r="AA21" s="7"/>
      <c r="AB21" s="3"/>
    </row>
    <row r="22" spans="1:28" ht="29.25" customHeight="1">
      <c r="A22" s="22"/>
      <c r="B22" s="498"/>
      <c r="C22" s="498"/>
      <c r="D22" s="498"/>
      <c r="E22" s="498"/>
      <c r="F22" s="498"/>
      <c r="G22" s="498"/>
      <c r="H22" s="498"/>
      <c r="I22" s="498"/>
      <c r="J22" s="498"/>
      <c r="K22" s="498"/>
      <c r="L22" s="498"/>
      <c r="M22" s="575" t="s">
        <v>550</v>
      </c>
      <c r="N22" s="498"/>
      <c r="O22" s="224"/>
      <c r="P22" s="14">
        <v>75</v>
      </c>
      <c r="Q22" s="187">
        <v>0</v>
      </c>
      <c r="R22" s="14">
        <v>0</v>
      </c>
      <c r="S22" s="334">
        <v>90004</v>
      </c>
      <c r="T22" s="14">
        <v>1</v>
      </c>
      <c r="U22" s="14">
        <v>13</v>
      </c>
      <c r="V22" s="495"/>
      <c r="W22" s="495"/>
      <c r="X22" s="360">
        <v>660</v>
      </c>
      <c r="Y22" s="360">
        <v>0</v>
      </c>
      <c r="Z22" s="361">
        <v>0</v>
      </c>
      <c r="AA22" s="7"/>
      <c r="AB22" s="3"/>
    </row>
    <row r="23" spans="1:28" ht="29.25" customHeight="1">
      <c r="A23" s="22"/>
      <c r="B23" s="675" t="s">
        <v>551</v>
      </c>
      <c r="C23" s="675"/>
      <c r="D23" s="675"/>
      <c r="E23" s="675"/>
      <c r="F23" s="675"/>
      <c r="G23" s="675"/>
      <c r="H23" s="675"/>
      <c r="I23" s="675"/>
      <c r="J23" s="675"/>
      <c r="K23" s="675"/>
      <c r="L23" s="675"/>
      <c r="M23" s="675"/>
      <c r="N23" s="675"/>
      <c r="O23" s="224" t="s">
        <v>129</v>
      </c>
      <c r="P23" s="14" t="s">
        <v>103</v>
      </c>
      <c r="Q23" s="187" t="s">
        <v>5</v>
      </c>
      <c r="R23" s="14" t="s">
        <v>4</v>
      </c>
      <c r="S23" s="334">
        <v>90004</v>
      </c>
      <c r="T23" s="14">
        <v>1</v>
      </c>
      <c r="U23" s="14">
        <v>13</v>
      </c>
      <c r="V23" s="254">
        <v>850</v>
      </c>
      <c r="W23" s="254"/>
      <c r="X23" s="362">
        <v>660</v>
      </c>
      <c r="Y23" s="362">
        <v>0</v>
      </c>
      <c r="Z23" s="151">
        <v>0</v>
      </c>
      <c r="AA23" s="7"/>
      <c r="AB23" s="3"/>
    </row>
    <row r="24" spans="1:28" ht="0.75" customHeight="1">
      <c r="A24" s="22"/>
      <c r="B24" s="315"/>
      <c r="C24" s="341"/>
      <c r="D24" s="313"/>
      <c r="E24" s="314"/>
      <c r="F24" s="340"/>
      <c r="G24" s="678" t="s">
        <v>105</v>
      </c>
      <c r="H24" s="678"/>
      <c r="I24" s="678"/>
      <c r="J24" s="678"/>
      <c r="K24" s="678"/>
      <c r="L24" s="678"/>
      <c r="M24" s="678"/>
      <c r="N24" s="678"/>
      <c r="O24" s="224" t="s">
        <v>104</v>
      </c>
      <c r="P24" s="14" t="s">
        <v>103</v>
      </c>
      <c r="Q24" s="187" t="s">
        <v>5</v>
      </c>
      <c r="R24" s="14" t="s">
        <v>4</v>
      </c>
      <c r="S24" s="334" t="s">
        <v>102</v>
      </c>
      <c r="T24" s="14" t="s">
        <v>1</v>
      </c>
      <c r="U24" s="14" t="s">
        <v>1</v>
      </c>
      <c r="V24" s="254" t="s">
        <v>1</v>
      </c>
      <c r="W24" s="254"/>
      <c r="X24" s="360">
        <f>X25</f>
        <v>0</v>
      </c>
      <c r="Y24" s="360">
        <f>Y25</f>
        <v>0</v>
      </c>
      <c r="Z24" s="361">
        <f>Z25</f>
        <v>0</v>
      </c>
      <c r="AA24" s="7"/>
      <c r="AB24" s="3"/>
    </row>
    <row r="25" spans="1:28" ht="15" hidden="1" customHeight="1">
      <c r="A25" s="22"/>
      <c r="B25" s="674" t="s">
        <v>108</v>
      </c>
      <c r="C25" s="674"/>
      <c r="D25" s="674"/>
      <c r="E25" s="674"/>
      <c r="F25" s="674"/>
      <c r="G25" s="674"/>
      <c r="H25" s="674"/>
      <c r="I25" s="674"/>
      <c r="J25" s="674"/>
      <c r="K25" s="674"/>
      <c r="L25" s="674"/>
      <c r="M25" s="674"/>
      <c r="N25" s="674"/>
      <c r="O25" s="224" t="s">
        <v>104</v>
      </c>
      <c r="P25" s="14" t="s">
        <v>103</v>
      </c>
      <c r="Q25" s="187" t="s">
        <v>5</v>
      </c>
      <c r="R25" s="14" t="s">
        <v>4</v>
      </c>
      <c r="S25" s="334">
        <v>59302</v>
      </c>
      <c r="T25" s="14">
        <v>3</v>
      </c>
      <c r="U25" s="14">
        <v>4</v>
      </c>
      <c r="V25" s="254" t="s">
        <v>1</v>
      </c>
      <c r="W25" s="254"/>
      <c r="X25" s="360">
        <f t="shared" ref="X25:Z25" si="1">X26</f>
        <v>0</v>
      </c>
      <c r="Y25" s="360">
        <f t="shared" si="1"/>
        <v>0</v>
      </c>
      <c r="Z25" s="361">
        <f t="shared" si="1"/>
        <v>0</v>
      </c>
      <c r="AA25" s="7"/>
      <c r="AB25" s="3"/>
    </row>
    <row r="26" spans="1:28" ht="29.25" hidden="1" customHeight="1">
      <c r="A26" s="22"/>
      <c r="B26" s="675" t="s">
        <v>47</v>
      </c>
      <c r="C26" s="675"/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5"/>
      <c r="O26" s="224" t="s">
        <v>104</v>
      </c>
      <c r="P26" s="14" t="s">
        <v>103</v>
      </c>
      <c r="Q26" s="187" t="s">
        <v>5</v>
      </c>
      <c r="R26" s="14" t="s">
        <v>4</v>
      </c>
      <c r="S26" s="334">
        <v>59302</v>
      </c>
      <c r="T26" s="14">
        <v>3</v>
      </c>
      <c r="U26" s="14">
        <v>4</v>
      </c>
      <c r="V26" s="254" t="s">
        <v>42</v>
      </c>
      <c r="W26" s="254"/>
      <c r="X26" s="362">
        <v>0</v>
      </c>
      <c r="Y26" s="362">
        <v>0</v>
      </c>
      <c r="Z26" s="151">
        <v>0</v>
      </c>
      <c r="AA26" s="7"/>
      <c r="AB26" s="3"/>
    </row>
    <row r="27" spans="1:28" ht="29.25" customHeight="1">
      <c r="A27" s="22"/>
      <c r="B27" s="316"/>
      <c r="C27" s="317"/>
      <c r="D27" s="682" t="s">
        <v>577</v>
      </c>
      <c r="E27" s="683"/>
      <c r="F27" s="683"/>
      <c r="G27" s="683"/>
      <c r="H27" s="683"/>
      <c r="I27" s="683"/>
      <c r="J27" s="683"/>
      <c r="K27" s="683"/>
      <c r="L27" s="683"/>
      <c r="M27" s="683"/>
      <c r="N27" s="683"/>
      <c r="O27" s="224" t="s">
        <v>39</v>
      </c>
      <c r="P27" s="192" t="s">
        <v>23</v>
      </c>
      <c r="Q27" s="332" t="s">
        <v>5</v>
      </c>
      <c r="R27" s="192" t="s">
        <v>4</v>
      </c>
      <c r="S27" s="333" t="s">
        <v>3</v>
      </c>
      <c r="T27" s="192" t="s">
        <v>1</v>
      </c>
      <c r="U27" s="192" t="s">
        <v>1</v>
      </c>
      <c r="V27" s="255" t="s">
        <v>1</v>
      </c>
      <c r="W27" s="254"/>
      <c r="X27" s="358">
        <f>X28+X33</f>
        <v>977000</v>
      </c>
      <c r="Y27" s="358">
        <f>Y28+Y33</f>
        <v>1031000</v>
      </c>
      <c r="Z27" s="359">
        <f>Z28+Z33</f>
        <v>1053000</v>
      </c>
      <c r="AA27" s="7"/>
      <c r="AB27" s="3"/>
    </row>
    <row r="28" spans="1:28" ht="15" customHeight="1">
      <c r="A28" s="22"/>
      <c r="B28" s="309"/>
      <c r="C28" s="310"/>
      <c r="D28" s="318"/>
      <c r="E28" s="685" t="s">
        <v>38</v>
      </c>
      <c r="F28" s="686"/>
      <c r="G28" s="686"/>
      <c r="H28" s="686"/>
      <c r="I28" s="686"/>
      <c r="J28" s="686"/>
      <c r="K28" s="686"/>
      <c r="L28" s="686"/>
      <c r="M28" s="686"/>
      <c r="N28" s="686"/>
      <c r="O28" s="224" t="s">
        <v>37</v>
      </c>
      <c r="P28" s="335" t="s">
        <v>23</v>
      </c>
      <c r="Q28" s="336" t="s">
        <v>32</v>
      </c>
      <c r="R28" s="335" t="s">
        <v>4</v>
      </c>
      <c r="S28" s="337" t="s">
        <v>3</v>
      </c>
      <c r="T28" s="335" t="s">
        <v>1</v>
      </c>
      <c r="U28" s="335" t="s">
        <v>1</v>
      </c>
      <c r="V28" s="338" t="s">
        <v>1</v>
      </c>
      <c r="W28" s="254"/>
      <c r="X28" s="363">
        <f t="shared" ref="X28:Z31" si="2">X29</f>
        <v>370000</v>
      </c>
      <c r="Y28" s="363">
        <f t="shared" si="2"/>
        <v>380000</v>
      </c>
      <c r="Z28" s="364">
        <f t="shared" si="2"/>
        <v>400000</v>
      </c>
      <c r="AA28" s="7"/>
      <c r="AB28" s="3"/>
    </row>
    <row r="29" spans="1:28" ht="15" customHeight="1">
      <c r="A29" s="22"/>
      <c r="B29" s="309"/>
      <c r="C29" s="310"/>
      <c r="D29" s="319"/>
      <c r="E29" s="320"/>
      <c r="F29" s="681" t="s">
        <v>36</v>
      </c>
      <c r="G29" s="673"/>
      <c r="H29" s="673"/>
      <c r="I29" s="673"/>
      <c r="J29" s="673"/>
      <c r="K29" s="673"/>
      <c r="L29" s="673"/>
      <c r="M29" s="673"/>
      <c r="N29" s="673"/>
      <c r="O29" s="224" t="s">
        <v>35</v>
      </c>
      <c r="P29" s="14" t="s">
        <v>23</v>
      </c>
      <c r="Q29" s="187" t="s">
        <v>32</v>
      </c>
      <c r="R29" s="14" t="s">
        <v>7</v>
      </c>
      <c r="S29" s="334" t="s">
        <v>3</v>
      </c>
      <c r="T29" s="14" t="s">
        <v>1</v>
      </c>
      <c r="U29" s="14" t="s">
        <v>1</v>
      </c>
      <c r="V29" s="254" t="s">
        <v>1</v>
      </c>
      <c r="W29" s="254"/>
      <c r="X29" s="360">
        <f t="shared" si="2"/>
        <v>370000</v>
      </c>
      <c r="Y29" s="360">
        <f t="shared" si="2"/>
        <v>380000</v>
      </c>
      <c r="Z29" s="361">
        <f t="shared" si="2"/>
        <v>400000</v>
      </c>
      <c r="AA29" s="7"/>
      <c r="AB29" s="3"/>
    </row>
    <row r="30" spans="1:28" ht="15" customHeight="1">
      <c r="A30" s="22"/>
      <c r="B30" s="311"/>
      <c r="C30" s="312"/>
      <c r="D30" s="321"/>
      <c r="E30" s="322"/>
      <c r="F30" s="340"/>
      <c r="G30" s="673" t="s">
        <v>34</v>
      </c>
      <c r="H30" s="673"/>
      <c r="I30" s="673"/>
      <c r="J30" s="673"/>
      <c r="K30" s="673"/>
      <c r="L30" s="673"/>
      <c r="M30" s="673"/>
      <c r="N30" s="673"/>
      <c r="O30" s="224" t="s">
        <v>33</v>
      </c>
      <c r="P30" s="14" t="s">
        <v>23</v>
      </c>
      <c r="Q30" s="187" t="s">
        <v>32</v>
      </c>
      <c r="R30" s="14" t="s">
        <v>7</v>
      </c>
      <c r="S30" s="334" t="s">
        <v>31</v>
      </c>
      <c r="T30" s="14" t="s">
        <v>1</v>
      </c>
      <c r="U30" s="14" t="s">
        <v>1</v>
      </c>
      <c r="V30" s="254" t="s">
        <v>1</v>
      </c>
      <c r="W30" s="254"/>
      <c r="X30" s="360">
        <f t="shared" si="2"/>
        <v>370000</v>
      </c>
      <c r="Y30" s="360">
        <f t="shared" si="2"/>
        <v>380000</v>
      </c>
      <c r="Z30" s="361">
        <f t="shared" si="2"/>
        <v>400000</v>
      </c>
      <c r="AA30" s="7"/>
      <c r="AB30" s="3"/>
    </row>
    <row r="31" spans="1:28" ht="15" customHeight="1">
      <c r="A31" s="22"/>
      <c r="B31" s="674" t="s">
        <v>40</v>
      </c>
      <c r="C31" s="674"/>
      <c r="D31" s="674"/>
      <c r="E31" s="674"/>
      <c r="F31" s="674"/>
      <c r="G31" s="674"/>
      <c r="H31" s="674"/>
      <c r="I31" s="674"/>
      <c r="J31" s="674"/>
      <c r="K31" s="674"/>
      <c r="L31" s="674"/>
      <c r="M31" s="674"/>
      <c r="N31" s="674"/>
      <c r="O31" s="224" t="s">
        <v>33</v>
      </c>
      <c r="P31" s="14" t="s">
        <v>23</v>
      </c>
      <c r="Q31" s="187" t="s">
        <v>32</v>
      </c>
      <c r="R31" s="14" t="s">
        <v>7</v>
      </c>
      <c r="S31" s="334" t="s">
        <v>31</v>
      </c>
      <c r="T31" s="14">
        <v>8</v>
      </c>
      <c r="U31" s="14">
        <v>1</v>
      </c>
      <c r="V31" s="254" t="s">
        <v>1</v>
      </c>
      <c r="W31" s="254"/>
      <c r="X31" s="360">
        <f t="shared" si="2"/>
        <v>370000</v>
      </c>
      <c r="Y31" s="360">
        <f t="shared" si="2"/>
        <v>380000</v>
      </c>
      <c r="Z31" s="361">
        <f t="shared" si="2"/>
        <v>400000</v>
      </c>
      <c r="AA31" s="7"/>
      <c r="AB31" s="3"/>
    </row>
    <row r="32" spans="1:28" ht="15" customHeight="1">
      <c r="A32" s="22"/>
      <c r="B32" s="675" t="s">
        <v>25</v>
      </c>
      <c r="C32" s="675"/>
      <c r="D32" s="675"/>
      <c r="E32" s="675"/>
      <c r="F32" s="675"/>
      <c r="G32" s="675"/>
      <c r="H32" s="675"/>
      <c r="I32" s="675"/>
      <c r="J32" s="675"/>
      <c r="K32" s="675"/>
      <c r="L32" s="675"/>
      <c r="M32" s="675"/>
      <c r="N32" s="675"/>
      <c r="O32" s="224" t="s">
        <v>33</v>
      </c>
      <c r="P32" s="14" t="s">
        <v>23</v>
      </c>
      <c r="Q32" s="187" t="s">
        <v>32</v>
      </c>
      <c r="R32" s="14" t="s">
        <v>7</v>
      </c>
      <c r="S32" s="334" t="s">
        <v>31</v>
      </c>
      <c r="T32" s="14">
        <v>8</v>
      </c>
      <c r="U32" s="14">
        <v>1</v>
      </c>
      <c r="V32" s="254" t="s">
        <v>20</v>
      </c>
      <c r="W32" s="254"/>
      <c r="X32" s="362">
        <v>370000</v>
      </c>
      <c r="Y32" s="362">
        <v>380000</v>
      </c>
      <c r="Z32" s="151">
        <v>400000</v>
      </c>
      <c r="AA32" s="7"/>
      <c r="AB32" s="3"/>
    </row>
    <row r="33" spans="1:28" ht="15" customHeight="1">
      <c r="A33" s="22"/>
      <c r="B33" s="316"/>
      <c r="C33" s="317"/>
      <c r="D33" s="318"/>
      <c r="E33" s="684" t="s">
        <v>30</v>
      </c>
      <c r="F33" s="680"/>
      <c r="G33" s="680"/>
      <c r="H33" s="680"/>
      <c r="I33" s="680"/>
      <c r="J33" s="680"/>
      <c r="K33" s="680"/>
      <c r="L33" s="680"/>
      <c r="M33" s="680"/>
      <c r="N33" s="680"/>
      <c r="O33" s="224" t="s">
        <v>29</v>
      </c>
      <c r="P33" s="335" t="s">
        <v>23</v>
      </c>
      <c r="Q33" s="336" t="s">
        <v>22</v>
      </c>
      <c r="R33" s="335" t="s">
        <v>4</v>
      </c>
      <c r="S33" s="337" t="s">
        <v>3</v>
      </c>
      <c r="T33" s="335" t="s">
        <v>1</v>
      </c>
      <c r="U33" s="335" t="s">
        <v>1</v>
      </c>
      <c r="V33" s="338" t="s">
        <v>1</v>
      </c>
      <c r="W33" s="254"/>
      <c r="X33" s="363">
        <f t="shared" ref="X33:Z36" si="3">X34</f>
        <v>607000</v>
      </c>
      <c r="Y33" s="363">
        <f t="shared" si="3"/>
        <v>651000</v>
      </c>
      <c r="Z33" s="364">
        <f t="shared" si="3"/>
        <v>653000</v>
      </c>
      <c r="AA33" s="7"/>
      <c r="AB33" s="3"/>
    </row>
    <row r="34" spans="1:28" ht="15" customHeight="1">
      <c r="A34" s="22"/>
      <c r="B34" s="309"/>
      <c r="C34" s="310"/>
      <c r="D34" s="319"/>
      <c r="E34" s="320"/>
      <c r="F34" s="681" t="s">
        <v>28</v>
      </c>
      <c r="G34" s="673"/>
      <c r="H34" s="673"/>
      <c r="I34" s="673"/>
      <c r="J34" s="673"/>
      <c r="K34" s="673"/>
      <c r="L34" s="673"/>
      <c r="M34" s="673"/>
      <c r="N34" s="673"/>
      <c r="O34" s="224" t="s">
        <v>27</v>
      </c>
      <c r="P34" s="14" t="s">
        <v>23</v>
      </c>
      <c r="Q34" s="187" t="s">
        <v>22</v>
      </c>
      <c r="R34" s="14" t="s">
        <v>7</v>
      </c>
      <c r="S34" s="334" t="s">
        <v>3</v>
      </c>
      <c r="T34" s="14" t="s">
        <v>1</v>
      </c>
      <c r="U34" s="14" t="s">
        <v>1</v>
      </c>
      <c r="V34" s="254" t="s">
        <v>1</v>
      </c>
      <c r="W34" s="254"/>
      <c r="X34" s="360">
        <f t="shared" si="3"/>
        <v>607000</v>
      </c>
      <c r="Y34" s="360">
        <f t="shared" si="3"/>
        <v>651000</v>
      </c>
      <c r="Z34" s="361">
        <f t="shared" si="3"/>
        <v>653000</v>
      </c>
      <c r="AA34" s="7"/>
      <c r="AB34" s="3"/>
    </row>
    <row r="35" spans="1:28" ht="15" customHeight="1">
      <c r="A35" s="22"/>
      <c r="B35" s="311"/>
      <c r="C35" s="312"/>
      <c r="D35" s="321"/>
      <c r="E35" s="322"/>
      <c r="F35" s="340"/>
      <c r="G35" s="673" t="s">
        <v>26</v>
      </c>
      <c r="H35" s="673"/>
      <c r="I35" s="673"/>
      <c r="J35" s="673"/>
      <c r="K35" s="673"/>
      <c r="L35" s="673"/>
      <c r="M35" s="673"/>
      <c r="N35" s="673"/>
      <c r="O35" s="224" t="s">
        <v>24</v>
      </c>
      <c r="P35" s="14" t="s">
        <v>23</v>
      </c>
      <c r="Q35" s="187" t="s">
        <v>22</v>
      </c>
      <c r="R35" s="14" t="s">
        <v>7</v>
      </c>
      <c r="S35" s="334" t="s">
        <v>21</v>
      </c>
      <c r="T35" s="14" t="s">
        <v>1</v>
      </c>
      <c r="U35" s="14" t="s">
        <v>1</v>
      </c>
      <c r="V35" s="254" t="s">
        <v>1</v>
      </c>
      <c r="W35" s="254"/>
      <c r="X35" s="360">
        <f t="shared" si="3"/>
        <v>607000</v>
      </c>
      <c r="Y35" s="360">
        <f t="shared" si="3"/>
        <v>651000</v>
      </c>
      <c r="Z35" s="361">
        <f t="shared" si="3"/>
        <v>653000</v>
      </c>
      <c r="AA35" s="7"/>
      <c r="AB35" s="3"/>
    </row>
    <row r="36" spans="1:28" ht="15" customHeight="1">
      <c r="A36" s="22"/>
      <c r="B36" s="674" t="s">
        <v>40</v>
      </c>
      <c r="C36" s="674"/>
      <c r="D36" s="674"/>
      <c r="E36" s="674"/>
      <c r="F36" s="674"/>
      <c r="G36" s="674"/>
      <c r="H36" s="674"/>
      <c r="I36" s="674"/>
      <c r="J36" s="674"/>
      <c r="K36" s="674"/>
      <c r="L36" s="674"/>
      <c r="M36" s="674"/>
      <c r="N36" s="674"/>
      <c r="O36" s="224" t="s">
        <v>24</v>
      </c>
      <c r="P36" s="14" t="s">
        <v>23</v>
      </c>
      <c r="Q36" s="187" t="s">
        <v>22</v>
      </c>
      <c r="R36" s="14" t="s">
        <v>7</v>
      </c>
      <c r="S36" s="334" t="s">
        <v>21</v>
      </c>
      <c r="T36" s="14">
        <v>8</v>
      </c>
      <c r="U36" s="14">
        <v>1</v>
      </c>
      <c r="V36" s="254" t="s">
        <v>1</v>
      </c>
      <c r="W36" s="254"/>
      <c r="X36" s="360">
        <f t="shared" si="3"/>
        <v>607000</v>
      </c>
      <c r="Y36" s="360">
        <f t="shared" si="3"/>
        <v>651000</v>
      </c>
      <c r="Z36" s="361">
        <f t="shared" si="3"/>
        <v>653000</v>
      </c>
      <c r="AA36" s="7"/>
      <c r="AB36" s="3"/>
    </row>
    <row r="37" spans="1:28" ht="15" customHeight="1">
      <c r="A37" s="22"/>
      <c r="B37" s="675" t="s">
        <v>25</v>
      </c>
      <c r="C37" s="675"/>
      <c r="D37" s="675"/>
      <c r="E37" s="675"/>
      <c r="F37" s="675"/>
      <c r="G37" s="675"/>
      <c r="H37" s="675"/>
      <c r="I37" s="675"/>
      <c r="J37" s="675"/>
      <c r="K37" s="675"/>
      <c r="L37" s="675"/>
      <c r="M37" s="675"/>
      <c r="N37" s="675"/>
      <c r="O37" s="224" t="s">
        <v>24</v>
      </c>
      <c r="P37" s="14" t="s">
        <v>23</v>
      </c>
      <c r="Q37" s="187" t="s">
        <v>22</v>
      </c>
      <c r="R37" s="14" t="s">
        <v>7</v>
      </c>
      <c r="S37" s="334" t="s">
        <v>21</v>
      </c>
      <c r="T37" s="14">
        <v>8</v>
      </c>
      <c r="U37" s="14">
        <v>1</v>
      </c>
      <c r="V37" s="254" t="s">
        <v>20</v>
      </c>
      <c r="W37" s="254"/>
      <c r="X37" s="362">
        <v>607000</v>
      </c>
      <c r="Y37" s="362">
        <v>651000</v>
      </c>
      <c r="Z37" s="151">
        <v>653000</v>
      </c>
      <c r="AA37" s="7"/>
      <c r="AB37" s="3"/>
    </row>
    <row r="38" spans="1:28" ht="72" customHeight="1">
      <c r="A38" s="22"/>
      <c r="B38" s="316"/>
      <c r="C38" s="317"/>
      <c r="D38" s="682" t="s">
        <v>575</v>
      </c>
      <c r="E38" s="683"/>
      <c r="F38" s="683"/>
      <c r="G38" s="683"/>
      <c r="H38" s="683"/>
      <c r="I38" s="683"/>
      <c r="J38" s="683"/>
      <c r="K38" s="683"/>
      <c r="L38" s="683"/>
      <c r="M38" s="683"/>
      <c r="N38" s="683"/>
      <c r="O38" s="224" t="s">
        <v>17</v>
      </c>
      <c r="P38" s="192" t="s">
        <v>9</v>
      </c>
      <c r="Q38" s="332" t="s">
        <v>5</v>
      </c>
      <c r="R38" s="192" t="s">
        <v>4</v>
      </c>
      <c r="S38" s="333" t="s">
        <v>3</v>
      </c>
      <c r="T38" s="192" t="s">
        <v>1</v>
      </c>
      <c r="U38" s="192" t="s">
        <v>1</v>
      </c>
      <c r="V38" s="255" t="s">
        <v>1</v>
      </c>
      <c r="W38" s="254"/>
      <c r="X38" s="358">
        <f>X39+X48+X53+X58+X63+X72</f>
        <v>714464.82</v>
      </c>
      <c r="Y38" s="358">
        <f>Y39+Y48+Y53+Y58+Y63+Y72</f>
        <v>952104.89</v>
      </c>
      <c r="Z38" s="359">
        <f>Z39+Z48+Z53+Z58+Z63+Z72</f>
        <v>1354739.45</v>
      </c>
      <c r="AA38" s="7"/>
      <c r="AB38" s="3"/>
    </row>
    <row r="39" spans="1:28" ht="15" customHeight="1">
      <c r="A39" s="22"/>
      <c r="B39" s="309"/>
      <c r="C39" s="310"/>
      <c r="D39" s="318"/>
      <c r="E39" s="685" t="s">
        <v>99</v>
      </c>
      <c r="F39" s="686"/>
      <c r="G39" s="686"/>
      <c r="H39" s="686"/>
      <c r="I39" s="686"/>
      <c r="J39" s="686"/>
      <c r="K39" s="686"/>
      <c r="L39" s="686"/>
      <c r="M39" s="686"/>
      <c r="N39" s="686"/>
      <c r="O39" s="224" t="s">
        <v>98</v>
      </c>
      <c r="P39" s="335" t="s">
        <v>9</v>
      </c>
      <c r="Q39" s="336" t="s">
        <v>22</v>
      </c>
      <c r="R39" s="335" t="s">
        <v>4</v>
      </c>
      <c r="S39" s="337" t="s">
        <v>3</v>
      </c>
      <c r="T39" s="335" t="s">
        <v>1</v>
      </c>
      <c r="U39" s="335" t="s">
        <v>1</v>
      </c>
      <c r="V39" s="338" t="s">
        <v>1</v>
      </c>
      <c r="W39" s="254"/>
      <c r="X39" s="363">
        <f>X40</f>
        <v>674464.82</v>
      </c>
      <c r="Y39" s="363">
        <f>Y40</f>
        <v>912104.89</v>
      </c>
      <c r="Z39" s="364">
        <f>Z40</f>
        <v>1314739.45</v>
      </c>
      <c r="AA39" s="7"/>
      <c r="AB39" s="3"/>
    </row>
    <row r="40" spans="1:28" ht="0.75" customHeight="1">
      <c r="A40" s="22"/>
      <c r="B40" s="309"/>
      <c r="C40" s="310"/>
      <c r="D40" s="319"/>
      <c r="E40" s="320"/>
      <c r="F40" s="681" t="s">
        <v>97</v>
      </c>
      <c r="G40" s="673"/>
      <c r="H40" s="673"/>
      <c r="I40" s="673"/>
      <c r="J40" s="673"/>
      <c r="K40" s="673"/>
      <c r="L40" s="673"/>
      <c r="M40" s="673"/>
      <c r="N40" s="673"/>
      <c r="O40" s="224" t="s">
        <v>96</v>
      </c>
      <c r="P40" s="14" t="s">
        <v>9</v>
      </c>
      <c r="Q40" s="187" t="s">
        <v>22</v>
      </c>
      <c r="R40" s="14" t="s">
        <v>93</v>
      </c>
      <c r="S40" s="334" t="s">
        <v>3</v>
      </c>
      <c r="T40" s="14" t="s">
        <v>1</v>
      </c>
      <c r="U40" s="14" t="s">
        <v>1</v>
      </c>
      <c r="V40" s="254" t="s">
        <v>1</v>
      </c>
      <c r="W40" s="254"/>
      <c r="X40" s="360">
        <f>X41+X45</f>
        <v>674464.82</v>
      </c>
      <c r="Y40" s="360">
        <f>Y41+Y45</f>
        <v>912104.89</v>
      </c>
      <c r="Z40" s="361">
        <f>Z41+Z45</f>
        <v>1314739.45</v>
      </c>
      <c r="AA40" s="7"/>
      <c r="AB40" s="3"/>
    </row>
    <row r="41" spans="1:28" ht="29.25" hidden="1" customHeight="1">
      <c r="A41" s="22"/>
      <c r="B41" s="311"/>
      <c r="C41" s="312"/>
      <c r="D41" s="321"/>
      <c r="E41" s="322"/>
      <c r="F41" s="340"/>
      <c r="G41" s="673" t="s">
        <v>95</v>
      </c>
      <c r="H41" s="673"/>
      <c r="I41" s="673"/>
      <c r="J41" s="673"/>
      <c r="K41" s="673"/>
      <c r="L41" s="673"/>
      <c r="M41" s="673"/>
      <c r="N41" s="673"/>
      <c r="O41" s="224" t="s">
        <v>94</v>
      </c>
      <c r="P41" s="14" t="s">
        <v>9</v>
      </c>
      <c r="Q41" s="187" t="s">
        <v>22</v>
      </c>
      <c r="R41" s="14" t="s">
        <v>93</v>
      </c>
      <c r="S41" s="334" t="s">
        <v>92</v>
      </c>
      <c r="T41" s="14" t="s">
        <v>1</v>
      </c>
      <c r="U41" s="14" t="s">
        <v>1</v>
      </c>
      <c r="V41" s="254" t="s">
        <v>1</v>
      </c>
      <c r="W41" s="254"/>
      <c r="X41" s="360">
        <f t="shared" ref="X41:Z42" si="4">X42</f>
        <v>0</v>
      </c>
      <c r="Y41" s="360">
        <f t="shared" si="4"/>
        <v>0</v>
      </c>
      <c r="Z41" s="361">
        <f t="shared" si="4"/>
        <v>0</v>
      </c>
      <c r="AA41" s="7"/>
      <c r="AB41" s="3"/>
    </row>
    <row r="42" spans="1:28" ht="15" hidden="1" customHeight="1">
      <c r="A42" s="22"/>
      <c r="B42" s="674" t="s">
        <v>100</v>
      </c>
      <c r="C42" s="674"/>
      <c r="D42" s="674"/>
      <c r="E42" s="674"/>
      <c r="F42" s="674"/>
      <c r="G42" s="674"/>
      <c r="H42" s="674"/>
      <c r="I42" s="674"/>
      <c r="J42" s="674"/>
      <c r="K42" s="674"/>
      <c r="L42" s="674"/>
      <c r="M42" s="674"/>
      <c r="N42" s="674"/>
      <c r="O42" s="224" t="s">
        <v>94</v>
      </c>
      <c r="P42" s="14" t="s">
        <v>9</v>
      </c>
      <c r="Q42" s="187" t="s">
        <v>22</v>
      </c>
      <c r="R42" s="14" t="s">
        <v>93</v>
      </c>
      <c r="S42" s="334" t="s">
        <v>92</v>
      </c>
      <c r="T42" s="14">
        <v>4</v>
      </c>
      <c r="U42" s="14">
        <v>9</v>
      </c>
      <c r="V42" s="254" t="s">
        <v>1</v>
      </c>
      <c r="W42" s="254"/>
      <c r="X42" s="360">
        <f t="shared" si="4"/>
        <v>0</v>
      </c>
      <c r="Y42" s="360">
        <f t="shared" si="4"/>
        <v>0</v>
      </c>
      <c r="Z42" s="361">
        <f t="shared" si="4"/>
        <v>0</v>
      </c>
      <c r="AA42" s="7"/>
      <c r="AB42" s="3"/>
    </row>
    <row r="43" spans="1:28" ht="29.25" hidden="1" customHeight="1">
      <c r="A43" s="22"/>
      <c r="B43" s="675" t="s">
        <v>47</v>
      </c>
      <c r="C43" s="675"/>
      <c r="D43" s="675"/>
      <c r="E43" s="675"/>
      <c r="F43" s="675"/>
      <c r="G43" s="675"/>
      <c r="H43" s="675"/>
      <c r="I43" s="675"/>
      <c r="J43" s="675"/>
      <c r="K43" s="675"/>
      <c r="L43" s="675"/>
      <c r="M43" s="675"/>
      <c r="N43" s="675"/>
      <c r="O43" s="224" t="s">
        <v>94</v>
      </c>
      <c r="P43" s="14" t="s">
        <v>9</v>
      </c>
      <c r="Q43" s="187" t="s">
        <v>22</v>
      </c>
      <c r="R43" s="14" t="s">
        <v>93</v>
      </c>
      <c r="S43" s="334" t="s">
        <v>92</v>
      </c>
      <c r="T43" s="14">
        <v>4</v>
      </c>
      <c r="U43" s="14">
        <v>9</v>
      </c>
      <c r="V43" s="254" t="s">
        <v>42</v>
      </c>
      <c r="W43" s="254"/>
      <c r="X43" s="362">
        <v>0</v>
      </c>
      <c r="Y43" s="362">
        <v>0</v>
      </c>
      <c r="Z43" s="151">
        <v>0</v>
      </c>
      <c r="AA43" s="7"/>
      <c r="AB43" s="3"/>
    </row>
    <row r="44" spans="1:28" ht="29.25" customHeight="1">
      <c r="A44" s="22"/>
      <c r="B44" s="316"/>
      <c r="C44" s="317"/>
      <c r="D44" s="318"/>
      <c r="E44" s="320"/>
      <c r="F44" s="677" t="s">
        <v>91</v>
      </c>
      <c r="G44" s="678"/>
      <c r="H44" s="678"/>
      <c r="I44" s="678"/>
      <c r="J44" s="678"/>
      <c r="K44" s="678"/>
      <c r="L44" s="678"/>
      <c r="M44" s="678"/>
      <c r="N44" s="678"/>
      <c r="O44" s="224" t="s">
        <v>90</v>
      </c>
      <c r="P44" s="14" t="s">
        <v>9</v>
      </c>
      <c r="Q44" s="187" t="s">
        <v>22</v>
      </c>
      <c r="R44" s="14" t="s">
        <v>87</v>
      </c>
      <c r="S44" s="334" t="s">
        <v>3</v>
      </c>
      <c r="T44" s="14" t="s">
        <v>1</v>
      </c>
      <c r="U44" s="14" t="s">
        <v>1</v>
      </c>
      <c r="V44" s="254" t="s">
        <v>1</v>
      </c>
      <c r="W44" s="254"/>
      <c r="X44" s="360">
        <f t="shared" ref="X44:Z46" si="5">X45</f>
        <v>674464.82</v>
      </c>
      <c r="Y44" s="360">
        <f t="shared" si="5"/>
        <v>912104.89</v>
      </c>
      <c r="Z44" s="361">
        <f t="shared" si="5"/>
        <v>1314739.45</v>
      </c>
      <c r="AA44" s="7"/>
      <c r="AB44" s="3"/>
    </row>
    <row r="45" spans="1:28" ht="29.25" customHeight="1">
      <c r="A45" s="22"/>
      <c r="B45" s="311"/>
      <c r="C45" s="312"/>
      <c r="D45" s="321"/>
      <c r="E45" s="322"/>
      <c r="F45" s="340"/>
      <c r="G45" s="673" t="s">
        <v>89</v>
      </c>
      <c r="H45" s="673"/>
      <c r="I45" s="673"/>
      <c r="J45" s="673"/>
      <c r="K45" s="673"/>
      <c r="L45" s="673"/>
      <c r="M45" s="673"/>
      <c r="N45" s="673"/>
      <c r="O45" s="224" t="s">
        <v>88</v>
      </c>
      <c r="P45" s="14" t="s">
        <v>9</v>
      </c>
      <c r="Q45" s="187" t="s">
        <v>22</v>
      </c>
      <c r="R45" s="14" t="s">
        <v>87</v>
      </c>
      <c r="S45" s="334" t="s">
        <v>86</v>
      </c>
      <c r="T45" s="14" t="s">
        <v>1</v>
      </c>
      <c r="U45" s="14" t="s">
        <v>1</v>
      </c>
      <c r="V45" s="254" t="s">
        <v>1</v>
      </c>
      <c r="W45" s="254"/>
      <c r="X45" s="360">
        <f t="shared" si="5"/>
        <v>674464.82</v>
      </c>
      <c r="Y45" s="360">
        <f t="shared" si="5"/>
        <v>912104.89</v>
      </c>
      <c r="Z45" s="361">
        <f t="shared" si="5"/>
        <v>1314739.45</v>
      </c>
      <c r="AA45" s="7"/>
      <c r="AB45" s="3"/>
    </row>
    <row r="46" spans="1:28" ht="15" customHeight="1">
      <c r="A46" s="22"/>
      <c r="B46" s="674" t="s">
        <v>100</v>
      </c>
      <c r="C46" s="674"/>
      <c r="D46" s="674"/>
      <c r="E46" s="674"/>
      <c r="F46" s="674"/>
      <c r="G46" s="674"/>
      <c r="H46" s="674"/>
      <c r="I46" s="674"/>
      <c r="J46" s="674"/>
      <c r="K46" s="674"/>
      <c r="L46" s="674"/>
      <c r="M46" s="674"/>
      <c r="N46" s="674"/>
      <c r="O46" s="224" t="s">
        <v>88</v>
      </c>
      <c r="P46" s="14" t="s">
        <v>9</v>
      </c>
      <c r="Q46" s="187" t="s">
        <v>22</v>
      </c>
      <c r="R46" s="14" t="s">
        <v>87</v>
      </c>
      <c r="S46" s="334" t="s">
        <v>86</v>
      </c>
      <c r="T46" s="14">
        <v>4</v>
      </c>
      <c r="U46" s="14">
        <v>9</v>
      </c>
      <c r="V46" s="254" t="s">
        <v>1</v>
      </c>
      <c r="W46" s="254"/>
      <c r="X46" s="360">
        <f t="shared" si="5"/>
        <v>674464.82</v>
      </c>
      <c r="Y46" s="360">
        <f t="shared" si="5"/>
        <v>912104.89</v>
      </c>
      <c r="Z46" s="361">
        <f t="shared" si="5"/>
        <v>1314739.45</v>
      </c>
      <c r="AA46" s="7"/>
      <c r="AB46" s="3"/>
    </row>
    <row r="47" spans="1:28" ht="29.25" customHeight="1">
      <c r="A47" s="22"/>
      <c r="B47" s="675" t="s">
        <v>47</v>
      </c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224" t="s">
        <v>88</v>
      </c>
      <c r="P47" s="14" t="s">
        <v>9</v>
      </c>
      <c r="Q47" s="187" t="s">
        <v>22</v>
      </c>
      <c r="R47" s="14" t="s">
        <v>87</v>
      </c>
      <c r="S47" s="334" t="s">
        <v>86</v>
      </c>
      <c r="T47" s="14">
        <v>4</v>
      </c>
      <c r="U47" s="14">
        <v>9</v>
      </c>
      <c r="V47" s="254" t="s">
        <v>42</v>
      </c>
      <c r="W47" s="254"/>
      <c r="X47" s="362">
        <v>674464.82</v>
      </c>
      <c r="Y47" s="362">
        <v>912104.89</v>
      </c>
      <c r="Z47" s="151">
        <v>1314739.45</v>
      </c>
      <c r="AA47" s="7"/>
      <c r="AB47" s="3"/>
    </row>
    <row r="48" spans="1:28" ht="15" customHeight="1">
      <c r="A48" s="22"/>
      <c r="B48" s="316"/>
      <c r="C48" s="317"/>
      <c r="D48" s="318"/>
      <c r="E48" s="684" t="s">
        <v>84</v>
      </c>
      <c r="F48" s="680"/>
      <c r="G48" s="680"/>
      <c r="H48" s="680"/>
      <c r="I48" s="680"/>
      <c r="J48" s="680"/>
      <c r="K48" s="680"/>
      <c r="L48" s="680"/>
      <c r="M48" s="680"/>
      <c r="N48" s="680"/>
      <c r="O48" s="224" t="s">
        <v>83</v>
      </c>
      <c r="P48" s="335" t="s">
        <v>9</v>
      </c>
      <c r="Q48" s="336" t="s">
        <v>79</v>
      </c>
      <c r="R48" s="335" t="s">
        <v>4</v>
      </c>
      <c r="S48" s="337" t="s">
        <v>3</v>
      </c>
      <c r="T48" s="335" t="s">
        <v>1</v>
      </c>
      <c r="U48" s="335" t="s">
        <v>1</v>
      </c>
      <c r="V48" s="338" t="s">
        <v>1</v>
      </c>
      <c r="W48" s="254"/>
      <c r="X48" s="363">
        <f t="shared" ref="X48:Z51" si="6">X49</f>
        <v>0</v>
      </c>
      <c r="Y48" s="363">
        <f t="shared" si="6"/>
        <v>10000</v>
      </c>
      <c r="Z48" s="364">
        <f t="shared" si="6"/>
        <v>10000</v>
      </c>
      <c r="AA48" s="7"/>
      <c r="AB48" s="3"/>
    </row>
    <row r="49" spans="1:28" ht="29.25" customHeight="1">
      <c r="A49" s="22"/>
      <c r="B49" s="309"/>
      <c r="C49" s="310"/>
      <c r="D49" s="319"/>
      <c r="E49" s="320"/>
      <c r="F49" s="681" t="s">
        <v>82</v>
      </c>
      <c r="G49" s="673"/>
      <c r="H49" s="673"/>
      <c r="I49" s="673"/>
      <c r="J49" s="673"/>
      <c r="K49" s="673"/>
      <c r="L49" s="673"/>
      <c r="M49" s="673"/>
      <c r="N49" s="673"/>
      <c r="O49" s="224" t="s">
        <v>81</v>
      </c>
      <c r="P49" s="14" t="s">
        <v>9</v>
      </c>
      <c r="Q49" s="187" t="s">
        <v>79</v>
      </c>
      <c r="R49" s="14" t="s">
        <v>69</v>
      </c>
      <c r="S49" s="334" t="s">
        <v>3</v>
      </c>
      <c r="T49" s="14" t="s">
        <v>1</v>
      </c>
      <c r="U49" s="14" t="s">
        <v>1</v>
      </c>
      <c r="V49" s="254" t="s">
        <v>1</v>
      </c>
      <c r="W49" s="254"/>
      <c r="X49" s="360">
        <f t="shared" si="6"/>
        <v>0</v>
      </c>
      <c r="Y49" s="360">
        <f t="shared" si="6"/>
        <v>10000</v>
      </c>
      <c r="Z49" s="361">
        <f t="shared" si="6"/>
        <v>10000</v>
      </c>
      <c r="AA49" s="7"/>
      <c r="AB49" s="3"/>
    </row>
    <row r="50" spans="1:28" ht="29.25" customHeight="1">
      <c r="A50" s="22"/>
      <c r="B50" s="311"/>
      <c r="C50" s="312"/>
      <c r="D50" s="321"/>
      <c r="E50" s="322"/>
      <c r="F50" s="340"/>
      <c r="G50" s="673" t="s">
        <v>496</v>
      </c>
      <c r="H50" s="673"/>
      <c r="I50" s="673"/>
      <c r="J50" s="673"/>
      <c r="K50" s="673"/>
      <c r="L50" s="673"/>
      <c r="M50" s="673"/>
      <c r="N50" s="673"/>
      <c r="O50" s="224" t="s">
        <v>80</v>
      </c>
      <c r="P50" s="14" t="s">
        <v>9</v>
      </c>
      <c r="Q50" s="187" t="s">
        <v>79</v>
      </c>
      <c r="R50" s="14" t="s">
        <v>69</v>
      </c>
      <c r="S50" s="334">
        <v>90052</v>
      </c>
      <c r="T50" s="14" t="s">
        <v>1</v>
      </c>
      <c r="U50" s="14" t="s">
        <v>1</v>
      </c>
      <c r="V50" s="254" t="s">
        <v>1</v>
      </c>
      <c r="W50" s="254"/>
      <c r="X50" s="360">
        <f t="shared" si="6"/>
        <v>0</v>
      </c>
      <c r="Y50" s="360">
        <f t="shared" si="6"/>
        <v>10000</v>
      </c>
      <c r="Z50" s="361">
        <f t="shared" si="6"/>
        <v>10000</v>
      </c>
      <c r="AA50" s="7"/>
      <c r="AB50" s="3"/>
    </row>
    <row r="51" spans="1:28" ht="15" customHeight="1">
      <c r="A51" s="22"/>
      <c r="B51" s="674" t="s">
        <v>85</v>
      </c>
      <c r="C51" s="674"/>
      <c r="D51" s="674"/>
      <c r="E51" s="674"/>
      <c r="F51" s="674"/>
      <c r="G51" s="674"/>
      <c r="H51" s="674"/>
      <c r="I51" s="674"/>
      <c r="J51" s="674"/>
      <c r="K51" s="674"/>
      <c r="L51" s="674"/>
      <c r="M51" s="674"/>
      <c r="N51" s="674"/>
      <c r="O51" s="224" t="s">
        <v>80</v>
      </c>
      <c r="P51" s="14" t="s">
        <v>9</v>
      </c>
      <c r="Q51" s="187" t="s">
        <v>79</v>
      </c>
      <c r="R51" s="14" t="s">
        <v>69</v>
      </c>
      <c r="S51" s="334">
        <v>90052</v>
      </c>
      <c r="T51" s="14">
        <v>4</v>
      </c>
      <c r="U51" s="14">
        <v>12</v>
      </c>
      <c r="V51" s="254" t="s">
        <v>1</v>
      </c>
      <c r="W51" s="254"/>
      <c r="X51" s="360">
        <f t="shared" si="6"/>
        <v>0</v>
      </c>
      <c r="Y51" s="360">
        <f t="shared" si="6"/>
        <v>10000</v>
      </c>
      <c r="Z51" s="361">
        <f t="shared" si="6"/>
        <v>10000</v>
      </c>
      <c r="AA51" s="7"/>
      <c r="AB51" s="3"/>
    </row>
    <row r="52" spans="1:28" ht="29.25" customHeight="1">
      <c r="A52" s="22"/>
      <c r="B52" s="675" t="s">
        <v>47</v>
      </c>
      <c r="C52" s="675"/>
      <c r="D52" s="675"/>
      <c r="E52" s="675"/>
      <c r="F52" s="675"/>
      <c r="G52" s="675"/>
      <c r="H52" s="675"/>
      <c r="I52" s="675"/>
      <c r="J52" s="675"/>
      <c r="K52" s="675"/>
      <c r="L52" s="675"/>
      <c r="M52" s="675"/>
      <c r="N52" s="675"/>
      <c r="O52" s="224" t="s">
        <v>80</v>
      </c>
      <c r="P52" s="14" t="s">
        <v>9</v>
      </c>
      <c r="Q52" s="187" t="s">
        <v>79</v>
      </c>
      <c r="R52" s="14" t="s">
        <v>69</v>
      </c>
      <c r="S52" s="334">
        <v>90052</v>
      </c>
      <c r="T52" s="14">
        <v>4</v>
      </c>
      <c r="U52" s="14">
        <v>12</v>
      </c>
      <c r="V52" s="254" t="s">
        <v>42</v>
      </c>
      <c r="W52" s="254"/>
      <c r="X52" s="362">
        <v>0</v>
      </c>
      <c r="Y52" s="362">
        <v>10000</v>
      </c>
      <c r="Z52" s="151">
        <v>10000</v>
      </c>
      <c r="AA52" s="7"/>
      <c r="AB52" s="3"/>
    </row>
    <row r="53" spans="1:28" ht="15" customHeight="1">
      <c r="A53" s="22"/>
      <c r="B53" s="316"/>
      <c r="C53" s="317"/>
      <c r="D53" s="318"/>
      <c r="E53" s="684" t="s">
        <v>76</v>
      </c>
      <c r="F53" s="680"/>
      <c r="G53" s="680"/>
      <c r="H53" s="680"/>
      <c r="I53" s="680"/>
      <c r="J53" s="680"/>
      <c r="K53" s="680"/>
      <c r="L53" s="680"/>
      <c r="M53" s="680"/>
      <c r="N53" s="680"/>
      <c r="O53" s="224" t="s">
        <v>75</v>
      </c>
      <c r="P53" s="335" t="s">
        <v>9</v>
      </c>
      <c r="Q53" s="336" t="s">
        <v>70</v>
      </c>
      <c r="R53" s="335" t="s">
        <v>4</v>
      </c>
      <c r="S53" s="337" t="s">
        <v>3</v>
      </c>
      <c r="T53" s="335" t="s">
        <v>1</v>
      </c>
      <c r="U53" s="335" t="s">
        <v>1</v>
      </c>
      <c r="V53" s="338" t="s">
        <v>1</v>
      </c>
      <c r="W53" s="254"/>
      <c r="X53" s="363">
        <f t="shared" ref="X53:Z56" si="7">X54</f>
        <v>0</v>
      </c>
      <c r="Y53" s="363">
        <f t="shared" si="7"/>
        <v>10000</v>
      </c>
      <c r="Z53" s="364">
        <f t="shared" si="7"/>
        <v>10000</v>
      </c>
      <c r="AA53" s="7"/>
      <c r="AB53" s="3"/>
    </row>
    <row r="54" spans="1:28" ht="15" customHeight="1">
      <c r="A54" s="22"/>
      <c r="B54" s="309"/>
      <c r="C54" s="310"/>
      <c r="D54" s="319"/>
      <c r="E54" s="320"/>
      <c r="F54" s="681" t="s">
        <v>74</v>
      </c>
      <c r="G54" s="673"/>
      <c r="H54" s="673"/>
      <c r="I54" s="673"/>
      <c r="J54" s="673"/>
      <c r="K54" s="673"/>
      <c r="L54" s="673"/>
      <c r="M54" s="673"/>
      <c r="N54" s="673"/>
      <c r="O54" s="224" t="s">
        <v>73</v>
      </c>
      <c r="P54" s="14" t="s">
        <v>9</v>
      </c>
      <c r="Q54" s="187" t="s">
        <v>70</v>
      </c>
      <c r="R54" s="14" t="s">
        <v>69</v>
      </c>
      <c r="S54" s="334" t="s">
        <v>3</v>
      </c>
      <c r="T54" s="14" t="s">
        <v>1</v>
      </c>
      <c r="U54" s="14" t="s">
        <v>1</v>
      </c>
      <c r="V54" s="254" t="s">
        <v>1</v>
      </c>
      <c r="W54" s="254"/>
      <c r="X54" s="360">
        <f t="shared" si="7"/>
        <v>0</v>
      </c>
      <c r="Y54" s="360">
        <f t="shared" si="7"/>
        <v>10000</v>
      </c>
      <c r="Z54" s="361">
        <f t="shared" si="7"/>
        <v>10000</v>
      </c>
      <c r="AA54" s="7"/>
      <c r="AB54" s="3"/>
    </row>
    <row r="55" spans="1:28" ht="15" customHeight="1">
      <c r="A55" s="22"/>
      <c r="B55" s="311"/>
      <c r="C55" s="312"/>
      <c r="D55" s="321"/>
      <c r="E55" s="322"/>
      <c r="F55" s="340"/>
      <c r="G55" s="673" t="s">
        <v>72</v>
      </c>
      <c r="H55" s="673"/>
      <c r="I55" s="673"/>
      <c r="J55" s="673"/>
      <c r="K55" s="673"/>
      <c r="L55" s="673"/>
      <c r="M55" s="673"/>
      <c r="N55" s="673"/>
      <c r="O55" s="224" t="s">
        <v>71</v>
      </c>
      <c r="P55" s="14" t="s">
        <v>9</v>
      </c>
      <c r="Q55" s="187" t="s">
        <v>70</v>
      </c>
      <c r="R55" s="14" t="s">
        <v>69</v>
      </c>
      <c r="S55" s="334" t="s">
        <v>68</v>
      </c>
      <c r="T55" s="14" t="s">
        <v>1</v>
      </c>
      <c r="U55" s="14" t="s">
        <v>1</v>
      </c>
      <c r="V55" s="254" t="s">
        <v>1</v>
      </c>
      <c r="W55" s="254"/>
      <c r="X55" s="360">
        <f t="shared" si="7"/>
        <v>0</v>
      </c>
      <c r="Y55" s="360">
        <f t="shared" si="7"/>
        <v>10000</v>
      </c>
      <c r="Z55" s="361">
        <f t="shared" si="7"/>
        <v>10000</v>
      </c>
      <c r="AA55" s="7"/>
      <c r="AB55" s="3"/>
    </row>
    <row r="56" spans="1:28" ht="15" customHeight="1">
      <c r="A56" s="22"/>
      <c r="B56" s="674" t="s">
        <v>77</v>
      </c>
      <c r="C56" s="674"/>
      <c r="D56" s="674"/>
      <c r="E56" s="674"/>
      <c r="F56" s="674"/>
      <c r="G56" s="674"/>
      <c r="H56" s="674"/>
      <c r="I56" s="674"/>
      <c r="J56" s="674"/>
      <c r="K56" s="674"/>
      <c r="L56" s="674"/>
      <c r="M56" s="674"/>
      <c r="N56" s="674"/>
      <c r="O56" s="224" t="s">
        <v>71</v>
      </c>
      <c r="P56" s="14" t="s">
        <v>9</v>
      </c>
      <c r="Q56" s="187" t="s">
        <v>70</v>
      </c>
      <c r="R56" s="14" t="s">
        <v>69</v>
      </c>
      <c r="S56" s="334" t="s">
        <v>68</v>
      </c>
      <c r="T56" s="14">
        <v>5</v>
      </c>
      <c r="U56" s="14">
        <v>1</v>
      </c>
      <c r="V56" s="254" t="s">
        <v>1</v>
      </c>
      <c r="W56" s="254"/>
      <c r="X56" s="360">
        <f t="shared" si="7"/>
        <v>0</v>
      </c>
      <c r="Y56" s="360">
        <f t="shared" si="7"/>
        <v>10000</v>
      </c>
      <c r="Z56" s="361">
        <f t="shared" si="7"/>
        <v>10000</v>
      </c>
      <c r="AA56" s="7"/>
      <c r="AB56" s="3"/>
    </row>
    <row r="57" spans="1:28" ht="29.25" customHeight="1">
      <c r="A57" s="22"/>
      <c r="B57" s="675" t="s">
        <v>47</v>
      </c>
      <c r="C57" s="675"/>
      <c r="D57" s="675"/>
      <c r="E57" s="675"/>
      <c r="F57" s="675"/>
      <c r="G57" s="675"/>
      <c r="H57" s="675"/>
      <c r="I57" s="675"/>
      <c r="J57" s="675"/>
      <c r="K57" s="675"/>
      <c r="L57" s="675"/>
      <c r="M57" s="675"/>
      <c r="N57" s="675"/>
      <c r="O57" s="224" t="s">
        <v>71</v>
      </c>
      <c r="P57" s="14" t="s">
        <v>9</v>
      </c>
      <c r="Q57" s="187" t="s">
        <v>70</v>
      </c>
      <c r="R57" s="14" t="s">
        <v>69</v>
      </c>
      <c r="S57" s="334" t="s">
        <v>68</v>
      </c>
      <c r="T57" s="14">
        <v>5</v>
      </c>
      <c r="U57" s="14">
        <v>1</v>
      </c>
      <c r="V57" s="254" t="s">
        <v>42</v>
      </c>
      <c r="W57" s="254"/>
      <c r="X57" s="362">
        <v>0</v>
      </c>
      <c r="Y57" s="362">
        <v>10000</v>
      </c>
      <c r="Z57" s="151">
        <v>10000</v>
      </c>
      <c r="AA57" s="7"/>
      <c r="AB57" s="3"/>
    </row>
    <row r="58" spans="1:28" ht="29.25" customHeight="1">
      <c r="A58" s="22"/>
      <c r="B58" s="316"/>
      <c r="C58" s="317"/>
      <c r="D58" s="318"/>
      <c r="E58" s="684" t="s">
        <v>66</v>
      </c>
      <c r="F58" s="680"/>
      <c r="G58" s="680"/>
      <c r="H58" s="680"/>
      <c r="I58" s="680"/>
      <c r="J58" s="680"/>
      <c r="K58" s="680"/>
      <c r="L58" s="680"/>
      <c r="M58" s="680"/>
      <c r="N58" s="680"/>
      <c r="O58" s="224" t="s">
        <v>65</v>
      </c>
      <c r="P58" s="335" t="s">
        <v>9</v>
      </c>
      <c r="Q58" s="336" t="s">
        <v>60</v>
      </c>
      <c r="R58" s="335" t="s">
        <v>4</v>
      </c>
      <c r="S58" s="337" t="s">
        <v>3</v>
      </c>
      <c r="T58" s="335" t="s">
        <v>1</v>
      </c>
      <c r="U58" s="335" t="s">
        <v>1</v>
      </c>
      <c r="V58" s="338" t="s">
        <v>1</v>
      </c>
      <c r="W58" s="254"/>
      <c r="X58" s="363">
        <f t="shared" ref="X58:Z61" si="8">X59</f>
        <v>0</v>
      </c>
      <c r="Y58" s="363">
        <f t="shared" si="8"/>
        <v>10000</v>
      </c>
      <c r="Z58" s="364">
        <f t="shared" si="8"/>
        <v>10000</v>
      </c>
      <c r="AA58" s="7"/>
      <c r="AB58" s="3"/>
    </row>
    <row r="59" spans="1:28" ht="29.25" customHeight="1">
      <c r="A59" s="22"/>
      <c r="B59" s="309"/>
      <c r="C59" s="310"/>
      <c r="D59" s="319"/>
      <c r="E59" s="320"/>
      <c r="F59" s="681" t="s">
        <v>64</v>
      </c>
      <c r="G59" s="673"/>
      <c r="H59" s="673"/>
      <c r="I59" s="673"/>
      <c r="J59" s="673"/>
      <c r="K59" s="673"/>
      <c r="L59" s="673"/>
      <c r="M59" s="673"/>
      <c r="N59" s="673"/>
      <c r="O59" s="224" t="s">
        <v>63</v>
      </c>
      <c r="P59" s="14" t="s">
        <v>9</v>
      </c>
      <c r="Q59" s="187" t="s">
        <v>60</v>
      </c>
      <c r="R59" s="14" t="s">
        <v>44</v>
      </c>
      <c r="S59" s="334" t="s">
        <v>3</v>
      </c>
      <c r="T59" s="14" t="s">
        <v>1</v>
      </c>
      <c r="U59" s="14" t="s">
        <v>1</v>
      </c>
      <c r="V59" s="254" t="s">
        <v>1</v>
      </c>
      <c r="W59" s="254"/>
      <c r="X59" s="360">
        <f t="shared" si="8"/>
        <v>0</v>
      </c>
      <c r="Y59" s="360">
        <f t="shared" si="8"/>
        <v>10000</v>
      </c>
      <c r="Z59" s="361">
        <f t="shared" si="8"/>
        <v>10000</v>
      </c>
      <c r="AA59" s="7"/>
      <c r="AB59" s="3"/>
    </row>
    <row r="60" spans="1:28" ht="15" customHeight="1">
      <c r="A60" s="22"/>
      <c r="B60" s="311"/>
      <c r="C60" s="312"/>
      <c r="D60" s="321"/>
      <c r="E60" s="322"/>
      <c r="F60" s="340"/>
      <c r="G60" s="673" t="s">
        <v>62</v>
      </c>
      <c r="H60" s="673"/>
      <c r="I60" s="673"/>
      <c r="J60" s="673"/>
      <c r="K60" s="673"/>
      <c r="L60" s="673"/>
      <c r="M60" s="673"/>
      <c r="N60" s="673"/>
      <c r="O60" s="224" t="s">
        <v>61</v>
      </c>
      <c r="P60" s="14" t="s">
        <v>9</v>
      </c>
      <c r="Q60" s="187" t="s">
        <v>60</v>
      </c>
      <c r="R60" s="14" t="s">
        <v>44</v>
      </c>
      <c r="S60" s="334" t="s">
        <v>59</v>
      </c>
      <c r="T60" s="14" t="s">
        <v>1</v>
      </c>
      <c r="U60" s="14" t="s">
        <v>1</v>
      </c>
      <c r="V60" s="254" t="s">
        <v>1</v>
      </c>
      <c r="W60" s="254"/>
      <c r="X60" s="360">
        <f t="shared" si="8"/>
        <v>0</v>
      </c>
      <c r="Y60" s="360">
        <f t="shared" si="8"/>
        <v>10000</v>
      </c>
      <c r="Z60" s="361">
        <f t="shared" si="8"/>
        <v>10000</v>
      </c>
      <c r="AA60" s="7"/>
      <c r="AB60" s="3"/>
    </row>
    <row r="61" spans="1:28" ht="15" customHeight="1">
      <c r="A61" s="22"/>
      <c r="B61" s="674" t="s">
        <v>67</v>
      </c>
      <c r="C61" s="674"/>
      <c r="D61" s="674"/>
      <c r="E61" s="674"/>
      <c r="F61" s="674"/>
      <c r="G61" s="674"/>
      <c r="H61" s="674"/>
      <c r="I61" s="674"/>
      <c r="J61" s="674"/>
      <c r="K61" s="674"/>
      <c r="L61" s="674"/>
      <c r="M61" s="674"/>
      <c r="N61" s="674"/>
      <c r="O61" s="224" t="s">
        <v>61</v>
      </c>
      <c r="P61" s="14" t="s">
        <v>9</v>
      </c>
      <c r="Q61" s="187" t="s">
        <v>60</v>
      </c>
      <c r="R61" s="14" t="s">
        <v>44</v>
      </c>
      <c r="S61" s="334" t="s">
        <v>59</v>
      </c>
      <c r="T61" s="14">
        <v>5</v>
      </c>
      <c r="U61" s="14">
        <v>2</v>
      </c>
      <c r="V61" s="254" t="s">
        <v>1</v>
      </c>
      <c r="W61" s="254"/>
      <c r="X61" s="360">
        <f t="shared" si="8"/>
        <v>0</v>
      </c>
      <c r="Y61" s="360">
        <f t="shared" si="8"/>
        <v>10000</v>
      </c>
      <c r="Z61" s="361">
        <f t="shared" si="8"/>
        <v>10000</v>
      </c>
      <c r="AA61" s="7"/>
      <c r="AB61" s="3"/>
    </row>
    <row r="62" spans="1:28" ht="29.25" customHeight="1">
      <c r="A62" s="22"/>
      <c r="B62" s="675" t="s">
        <v>47</v>
      </c>
      <c r="C62" s="675"/>
      <c r="D62" s="675"/>
      <c r="E62" s="675"/>
      <c r="F62" s="675"/>
      <c r="G62" s="675"/>
      <c r="H62" s="675"/>
      <c r="I62" s="675"/>
      <c r="J62" s="675"/>
      <c r="K62" s="675"/>
      <c r="L62" s="675"/>
      <c r="M62" s="675"/>
      <c r="N62" s="675"/>
      <c r="O62" s="224" t="s">
        <v>61</v>
      </c>
      <c r="P62" s="14" t="s">
        <v>9</v>
      </c>
      <c r="Q62" s="187" t="s">
        <v>60</v>
      </c>
      <c r="R62" s="14" t="s">
        <v>44</v>
      </c>
      <c r="S62" s="334" t="s">
        <v>59</v>
      </c>
      <c r="T62" s="14">
        <v>5</v>
      </c>
      <c r="U62" s="14">
        <v>2</v>
      </c>
      <c r="V62" s="254" t="s">
        <v>42</v>
      </c>
      <c r="W62" s="254"/>
      <c r="X62" s="362">
        <v>0</v>
      </c>
      <c r="Y62" s="362">
        <v>10000</v>
      </c>
      <c r="Z62" s="151">
        <v>10000</v>
      </c>
      <c r="AA62" s="7"/>
      <c r="AB62" s="3"/>
    </row>
    <row r="63" spans="1:28" ht="15" customHeight="1">
      <c r="A63" s="22"/>
      <c r="B63" s="316"/>
      <c r="C63" s="317"/>
      <c r="D63" s="318"/>
      <c r="E63" s="684" t="s">
        <v>57</v>
      </c>
      <c r="F63" s="680"/>
      <c r="G63" s="680"/>
      <c r="H63" s="680"/>
      <c r="I63" s="680"/>
      <c r="J63" s="680"/>
      <c r="K63" s="680"/>
      <c r="L63" s="680"/>
      <c r="M63" s="680"/>
      <c r="N63" s="680"/>
      <c r="O63" s="224" t="s">
        <v>56</v>
      </c>
      <c r="P63" s="335" t="s">
        <v>9</v>
      </c>
      <c r="Q63" s="336" t="s">
        <v>45</v>
      </c>
      <c r="R63" s="335" t="s">
        <v>4</v>
      </c>
      <c r="S63" s="337" t="s">
        <v>3</v>
      </c>
      <c r="T63" s="335" t="s">
        <v>1</v>
      </c>
      <c r="U63" s="335" t="s">
        <v>1</v>
      </c>
      <c r="V63" s="338" t="s">
        <v>1</v>
      </c>
      <c r="W63" s="254"/>
      <c r="X63" s="363">
        <f>X64+X68</f>
        <v>30000</v>
      </c>
      <c r="Y63" s="363">
        <f>Y64+Y68</f>
        <v>10000</v>
      </c>
      <c r="Z63" s="364">
        <f>Z64+Z68</f>
        <v>10000</v>
      </c>
      <c r="AA63" s="7"/>
      <c r="AB63" s="3"/>
    </row>
    <row r="64" spans="1:28" ht="15" customHeight="1">
      <c r="A64" s="22"/>
      <c r="B64" s="309"/>
      <c r="C64" s="310"/>
      <c r="D64" s="319"/>
      <c r="E64" s="320"/>
      <c r="F64" s="681" t="s">
        <v>55</v>
      </c>
      <c r="G64" s="673"/>
      <c r="H64" s="673"/>
      <c r="I64" s="673"/>
      <c r="J64" s="673"/>
      <c r="K64" s="673"/>
      <c r="L64" s="673"/>
      <c r="M64" s="673"/>
      <c r="N64" s="673"/>
      <c r="O64" s="224" t="s">
        <v>54</v>
      </c>
      <c r="P64" s="14" t="s">
        <v>9</v>
      </c>
      <c r="Q64" s="187" t="s">
        <v>45</v>
      </c>
      <c r="R64" s="14" t="s">
        <v>7</v>
      </c>
      <c r="S64" s="334" t="s">
        <v>3</v>
      </c>
      <c r="T64" s="14" t="s">
        <v>1</v>
      </c>
      <c r="U64" s="14" t="s">
        <v>1</v>
      </c>
      <c r="V64" s="254" t="s">
        <v>1</v>
      </c>
      <c r="W64" s="254"/>
      <c r="X64" s="360">
        <f t="shared" ref="X64:Z66" si="9">X65</f>
        <v>30000</v>
      </c>
      <c r="Y64" s="360">
        <f t="shared" si="9"/>
        <v>10000</v>
      </c>
      <c r="Z64" s="361">
        <f t="shared" si="9"/>
        <v>10000</v>
      </c>
      <c r="AA64" s="7"/>
      <c r="AB64" s="3"/>
    </row>
    <row r="65" spans="1:28" ht="15" customHeight="1">
      <c r="A65" s="22"/>
      <c r="B65" s="311"/>
      <c r="C65" s="312"/>
      <c r="D65" s="321"/>
      <c r="E65" s="322"/>
      <c r="F65" s="340"/>
      <c r="G65" s="673" t="s">
        <v>53</v>
      </c>
      <c r="H65" s="673"/>
      <c r="I65" s="673"/>
      <c r="J65" s="673"/>
      <c r="K65" s="673"/>
      <c r="L65" s="673"/>
      <c r="M65" s="673"/>
      <c r="N65" s="673"/>
      <c r="O65" s="224" t="s">
        <v>52</v>
      </c>
      <c r="P65" s="14" t="s">
        <v>9</v>
      </c>
      <c r="Q65" s="187" t="s">
        <v>45</v>
      </c>
      <c r="R65" s="14" t="s">
        <v>7</v>
      </c>
      <c r="S65" s="334" t="s">
        <v>51</v>
      </c>
      <c r="T65" s="14" t="s">
        <v>1</v>
      </c>
      <c r="U65" s="14" t="s">
        <v>1</v>
      </c>
      <c r="V65" s="254" t="s">
        <v>1</v>
      </c>
      <c r="W65" s="254"/>
      <c r="X65" s="360">
        <f t="shared" si="9"/>
        <v>30000</v>
      </c>
      <c r="Y65" s="360">
        <f t="shared" si="9"/>
        <v>10000</v>
      </c>
      <c r="Z65" s="361">
        <f t="shared" si="9"/>
        <v>10000</v>
      </c>
      <c r="AA65" s="7"/>
      <c r="AB65" s="3"/>
    </row>
    <row r="66" spans="1:28" ht="15" customHeight="1">
      <c r="A66" s="22"/>
      <c r="B66" s="674" t="s">
        <v>58</v>
      </c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224" t="s">
        <v>52</v>
      </c>
      <c r="P66" s="14" t="s">
        <v>9</v>
      </c>
      <c r="Q66" s="187" t="s">
        <v>45</v>
      </c>
      <c r="R66" s="14" t="s">
        <v>7</v>
      </c>
      <c r="S66" s="334" t="s">
        <v>51</v>
      </c>
      <c r="T66" s="14">
        <v>5</v>
      </c>
      <c r="U66" s="14">
        <v>3</v>
      </c>
      <c r="V66" s="254" t="s">
        <v>1</v>
      </c>
      <c r="W66" s="254"/>
      <c r="X66" s="360">
        <f t="shared" si="9"/>
        <v>30000</v>
      </c>
      <c r="Y66" s="360">
        <f t="shared" si="9"/>
        <v>10000</v>
      </c>
      <c r="Z66" s="361">
        <f t="shared" si="9"/>
        <v>10000</v>
      </c>
      <c r="AA66" s="7"/>
      <c r="AB66" s="3"/>
    </row>
    <row r="67" spans="1:28" ht="28.5" customHeight="1">
      <c r="A67" s="22"/>
      <c r="B67" s="675" t="s">
        <v>47</v>
      </c>
      <c r="C67" s="675"/>
      <c r="D67" s="675"/>
      <c r="E67" s="675"/>
      <c r="F67" s="675"/>
      <c r="G67" s="675"/>
      <c r="H67" s="675"/>
      <c r="I67" s="675"/>
      <c r="J67" s="675"/>
      <c r="K67" s="675"/>
      <c r="L67" s="675"/>
      <c r="M67" s="675"/>
      <c r="N67" s="675"/>
      <c r="O67" s="224" t="s">
        <v>52</v>
      </c>
      <c r="P67" s="14" t="s">
        <v>9</v>
      </c>
      <c r="Q67" s="187" t="s">
        <v>45</v>
      </c>
      <c r="R67" s="14" t="s">
        <v>7</v>
      </c>
      <c r="S67" s="334" t="s">
        <v>51</v>
      </c>
      <c r="T67" s="14">
        <v>5</v>
      </c>
      <c r="U67" s="14">
        <v>3</v>
      </c>
      <c r="V67" s="254" t="s">
        <v>42</v>
      </c>
      <c r="W67" s="254"/>
      <c r="X67" s="362">
        <v>30000</v>
      </c>
      <c r="Y67" s="362">
        <v>10000</v>
      </c>
      <c r="Z67" s="151">
        <v>10000</v>
      </c>
      <c r="AA67" s="7"/>
      <c r="AB67" s="3"/>
    </row>
    <row r="68" spans="1:28" ht="15" hidden="1" customHeight="1">
      <c r="A68" s="22"/>
      <c r="B68" s="316"/>
      <c r="C68" s="317"/>
      <c r="D68" s="318"/>
      <c r="E68" s="320"/>
      <c r="F68" s="677" t="s">
        <v>50</v>
      </c>
      <c r="G68" s="678"/>
      <c r="H68" s="678"/>
      <c r="I68" s="678"/>
      <c r="J68" s="678"/>
      <c r="K68" s="678"/>
      <c r="L68" s="678"/>
      <c r="M68" s="678"/>
      <c r="N68" s="678"/>
      <c r="O68" s="224" t="s">
        <v>49</v>
      </c>
      <c r="P68" s="14" t="s">
        <v>9</v>
      </c>
      <c r="Q68" s="187" t="s">
        <v>45</v>
      </c>
      <c r="R68" s="14" t="s">
        <v>44</v>
      </c>
      <c r="S68" s="334" t="s">
        <v>3</v>
      </c>
      <c r="T68" s="14" t="s">
        <v>1</v>
      </c>
      <c r="U68" s="14" t="s">
        <v>1</v>
      </c>
      <c r="V68" s="254" t="s">
        <v>1</v>
      </c>
      <c r="W68" s="254"/>
      <c r="X68" s="360">
        <f t="shared" ref="X68:Z70" si="10">X69</f>
        <v>0</v>
      </c>
      <c r="Y68" s="360">
        <f t="shared" si="10"/>
        <v>0</v>
      </c>
      <c r="Z68" s="361">
        <f t="shared" si="10"/>
        <v>0</v>
      </c>
      <c r="AA68" s="7"/>
      <c r="AB68" s="3"/>
    </row>
    <row r="69" spans="1:28" ht="15" hidden="1" customHeight="1">
      <c r="A69" s="22"/>
      <c r="B69" s="311"/>
      <c r="C69" s="312"/>
      <c r="D69" s="321"/>
      <c r="E69" s="322"/>
      <c r="F69" s="340"/>
      <c r="G69" s="673" t="s">
        <v>48</v>
      </c>
      <c r="H69" s="673"/>
      <c r="I69" s="673"/>
      <c r="J69" s="673"/>
      <c r="K69" s="673"/>
      <c r="L69" s="673"/>
      <c r="M69" s="673"/>
      <c r="N69" s="673"/>
      <c r="O69" s="224" t="s">
        <v>46</v>
      </c>
      <c r="P69" s="14" t="s">
        <v>9</v>
      </c>
      <c r="Q69" s="187" t="s">
        <v>45</v>
      </c>
      <c r="R69" s="14" t="s">
        <v>44</v>
      </c>
      <c r="S69" s="334" t="s">
        <v>43</v>
      </c>
      <c r="T69" s="14" t="s">
        <v>1</v>
      </c>
      <c r="U69" s="14" t="s">
        <v>1</v>
      </c>
      <c r="V69" s="254" t="s">
        <v>1</v>
      </c>
      <c r="W69" s="254"/>
      <c r="X69" s="360">
        <f t="shared" si="10"/>
        <v>0</v>
      </c>
      <c r="Y69" s="360">
        <f t="shared" si="10"/>
        <v>0</v>
      </c>
      <c r="Z69" s="361">
        <f t="shared" si="10"/>
        <v>0</v>
      </c>
      <c r="AA69" s="7"/>
      <c r="AB69" s="3"/>
    </row>
    <row r="70" spans="1:28" ht="15" hidden="1" customHeight="1">
      <c r="A70" s="22"/>
      <c r="B70" s="674" t="s">
        <v>58</v>
      </c>
      <c r="C70" s="674"/>
      <c r="D70" s="674"/>
      <c r="E70" s="674"/>
      <c r="F70" s="674"/>
      <c r="G70" s="674"/>
      <c r="H70" s="674"/>
      <c r="I70" s="674"/>
      <c r="J70" s="674"/>
      <c r="K70" s="674"/>
      <c r="L70" s="674"/>
      <c r="M70" s="674"/>
      <c r="N70" s="674"/>
      <c r="O70" s="224" t="s">
        <v>46</v>
      </c>
      <c r="P70" s="14" t="s">
        <v>9</v>
      </c>
      <c r="Q70" s="187" t="s">
        <v>45</v>
      </c>
      <c r="R70" s="14" t="s">
        <v>44</v>
      </c>
      <c r="S70" s="334" t="s">
        <v>43</v>
      </c>
      <c r="T70" s="14">
        <v>5</v>
      </c>
      <c r="U70" s="14">
        <v>3</v>
      </c>
      <c r="V70" s="254" t="s">
        <v>1</v>
      </c>
      <c r="W70" s="254"/>
      <c r="X70" s="360">
        <f t="shared" si="10"/>
        <v>0</v>
      </c>
      <c r="Y70" s="360">
        <f t="shared" si="10"/>
        <v>0</v>
      </c>
      <c r="Z70" s="361">
        <f t="shared" si="10"/>
        <v>0</v>
      </c>
      <c r="AA70" s="7"/>
      <c r="AB70" s="3"/>
    </row>
    <row r="71" spans="1:28" ht="29.25" hidden="1" customHeight="1">
      <c r="A71" s="22"/>
      <c r="B71" s="675" t="s">
        <v>47</v>
      </c>
      <c r="C71" s="675"/>
      <c r="D71" s="675"/>
      <c r="E71" s="675"/>
      <c r="F71" s="675"/>
      <c r="G71" s="675"/>
      <c r="H71" s="675"/>
      <c r="I71" s="675"/>
      <c r="J71" s="675"/>
      <c r="K71" s="675"/>
      <c r="L71" s="675"/>
      <c r="M71" s="675"/>
      <c r="N71" s="675"/>
      <c r="O71" s="224" t="s">
        <v>46</v>
      </c>
      <c r="P71" s="14" t="s">
        <v>9</v>
      </c>
      <c r="Q71" s="187" t="s">
        <v>45</v>
      </c>
      <c r="R71" s="14" t="s">
        <v>44</v>
      </c>
      <c r="S71" s="334" t="s">
        <v>43</v>
      </c>
      <c r="T71" s="14">
        <v>5</v>
      </c>
      <c r="U71" s="14">
        <v>3</v>
      </c>
      <c r="V71" s="254" t="s">
        <v>42</v>
      </c>
      <c r="W71" s="254"/>
      <c r="X71" s="362">
        <v>0</v>
      </c>
      <c r="Y71" s="362">
        <v>0</v>
      </c>
      <c r="Z71" s="151">
        <v>0</v>
      </c>
      <c r="AA71" s="7"/>
      <c r="AB71" s="3"/>
    </row>
    <row r="72" spans="1:28" ht="56.25" customHeight="1">
      <c r="A72" s="22"/>
      <c r="B72" s="316"/>
      <c r="C72" s="317"/>
      <c r="D72" s="318"/>
      <c r="E72" s="679" t="s">
        <v>569</v>
      </c>
      <c r="F72" s="680"/>
      <c r="G72" s="680"/>
      <c r="H72" s="680"/>
      <c r="I72" s="680"/>
      <c r="J72" s="680"/>
      <c r="K72" s="680"/>
      <c r="L72" s="680"/>
      <c r="M72" s="680"/>
      <c r="N72" s="680"/>
      <c r="O72" s="224" t="s">
        <v>15</v>
      </c>
      <c r="P72" s="335" t="s">
        <v>9</v>
      </c>
      <c r="Q72" s="548" t="s">
        <v>571</v>
      </c>
      <c r="R72" s="335" t="s">
        <v>4</v>
      </c>
      <c r="S72" s="337" t="s">
        <v>3</v>
      </c>
      <c r="T72" s="335" t="s">
        <v>1</v>
      </c>
      <c r="U72" s="335" t="s">
        <v>1</v>
      </c>
      <c r="V72" s="338" t="s">
        <v>1</v>
      </c>
      <c r="W72" s="254"/>
      <c r="X72" s="363">
        <f t="shared" ref="X72:Z75" si="11">X73</f>
        <v>10000</v>
      </c>
      <c r="Y72" s="363">
        <f t="shared" si="11"/>
        <v>0</v>
      </c>
      <c r="Z72" s="364">
        <f t="shared" si="11"/>
        <v>0</v>
      </c>
      <c r="AA72" s="7"/>
      <c r="AB72" s="3"/>
    </row>
    <row r="73" spans="1:28" ht="55.5" customHeight="1">
      <c r="A73" s="22"/>
      <c r="B73" s="309"/>
      <c r="C73" s="310"/>
      <c r="D73" s="319"/>
      <c r="E73" s="320"/>
      <c r="F73" s="681" t="s">
        <v>570</v>
      </c>
      <c r="G73" s="673"/>
      <c r="H73" s="673"/>
      <c r="I73" s="673"/>
      <c r="J73" s="673"/>
      <c r="K73" s="673"/>
      <c r="L73" s="673"/>
      <c r="M73" s="673"/>
      <c r="N73" s="673"/>
      <c r="O73" s="224" t="s">
        <v>13</v>
      </c>
      <c r="P73" s="14" t="s">
        <v>9</v>
      </c>
      <c r="Q73" s="187" t="s">
        <v>571</v>
      </c>
      <c r="R73" s="14" t="s">
        <v>7</v>
      </c>
      <c r="S73" s="334" t="s">
        <v>3</v>
      </c>
      <c r="T73" s="14" t="s">
        <v>1</v>
      </c>
      <c r="U73" s="14" t="s">
        <v>1</v>
      </c>
      <c r="V73" s="254" t="s">
        <v>1</v>
      </c>
      <c r="W73" s="254"/>
      <c r="X73" s="360">
        <f t="shared" si="11"/>
        <v>10000</v>
      </c>
      <c r="Y73" s="360">
        <f t="shared" si="11"/>
        <v>0</v>
      </c>
      <c r="Z73" s="361">
        <f t="shared" si="11"/>
        <v>0</v>
      </c>
      <c r="AA73" s="7"/>
      <c r="AB73" s="3"/>
    </row>
    <row r="74" spans="1:28" ht="0.75" customHeight="1">
      <c r="A74" s="22"/>
      <c r="B74" s="311"/>
      <c r="C74" s="312"/>
      <c r="D74" s="321"/>
      <c r="E74" s="322"/>
      <c r="F74" s="340"/>
      <c r="G74" s="673" t="s">
        <v>12</v>
      </c>
      <c r="H74" s="673"/>
      <c r="I74" s="673"/>
      <c r="J74" s="673"/>
      <c r="K74" s="673"/>
      <c r="L74" s="673"/>
      <c r="M74" s="673"/>
      <c r="N74" s="673"/>
      <c r="O74" s="224" t="s">
        <v>10</v>
      </c>
      <c r="P74" s="14" t="s">
        <v>9</v>
      </c>
      <c r="Q74" s="187" t="s">
        <v>8</v>
      </c>
      <c r="R74" s="14" t="s">
        <v>7</v>
      </c>
      <c r="S74" s="334" t="s">
        <v>555</v>
      </c>
      <c r="T74" s="14" t="s">
        <v>1</v>
      </c>
      <c r="U74" s="14" t="s">
        <v>1</v>
      </c>
      <c r="V74" s="254" t="s">
        <v>1</v>
      </c>
      <c r="W74" s="254"/>
      <c r="X74" s="360">
        <f t="shared" si="11"/>
        <v>10000</v>
      </c>
      <c r="Y74" s="360">
        <f t="shared" si="11"/>
        <v>0</v>
      </c>
      <c r="Z74" s="361">
        <f t="shared" si="11"/>
        <v>0</v>
      </c>
      <c r="AA74" s="7"/>
      <c r="AB74" s="3"/>
    </row>
    <row r="75" spans="1:28" ht="0.75" customHeight="1">
      <c r="A75" s="22"/>
      <c r="B75" s="674" t="s">
        <v>18</v>
      </c>
      <c r="C75" s="674"/>
      <c r="D75" s="674"/>
      <c r="E75" s="674"/>
      <c r="F75" s="674"/>
      <c r="G75" s="674"/>
      <c r="H75" s="674"/>
      <c r="I75" s="674"/>
      <c r="J75" s="674"/>
      <c r="K75" s="674"/>
      <c r="L75" s="674"/>
      <c r="M75" s="674"/>
      <c r="N75" s="674"/>
      <c r="O75" s="224" t="s">
        <v>10</v>
      </c>
      <c r="P75" s="14" t="s">
        <v>9</v>
      </c>
      <c r="Q75" s="187" t="s">
        <v>8</v>
      </c>
      <c r="R75" s="14" t="s">
        <v>7</v>
      </c>
      <c r="S75" s="334" t="s">
        <v>555</v>
      </c>
      <c r="T75" s="14">
        <v>10</v>
      </c>
      <c r="U75" s="14">
        <v>3</v>
      </c>
      <c r="V75" s="254" t="s">
        <v>1</v>
      </c>
      <c r="W75" s="254"/>
      <c r="X75" s="360">
        <f t="shared" si="11"/>
        <v>10000</v>
      </c>
      <c r="Y75" s="360">
        <f t="shared" si="11"/>
        <v>0</v>
      </c>
      <c r="Z75" s="361">
        <f t="shared" si="11"/>
        <v>0</v>
      </c>
      <c r="AA75" s="7"/>
      <c r="AB75" s="3"/>
    </row>
    <row r="76" spans="1:28" ht="37.5" customHeight="1">
      <c r="A76" s="22"/>
      <c r="B76" s="675" t="s">
        <v>47</v>
      </c>
      <c r="C76" s="675"/>
      <c r="D76" s="675"/>
      <c r="E76" s="675"/>
      <c r="F76" s="675"/>
      <c r="G76" s="675"/>
      <c r="H76" s="675"/>
      <c r="I76" s="675"/>
      <c r="J76" s="675"/>
      <c r="K76" s="675"/>
      <c r="L76" s="675"/>
      <c r="M76" s="675"/>
      <c r="N76" s="675"/>
      <c r="O76" s="224" t="s">
        <v>10</v>
      </c>
      <c r="P76" s="14" t="s">
        <v>9</v>
      </c>
      <c r="Q76" s="187" t="s">
        <v>571</v>
      </c>
      <c r="R76" s="14" t="s">
        <v>7</v>
      </c>
      <c r="S76" s="334">
        <v>90055</v>
      </c>
      <c r="T76" s="14">
        <v>3</v>
      </c>
      <c r="U76" s="14">
        <v>9</v>
      </c>
      <c r="V76" s="254">
        <v>240</v>
      </c>
      <c r="W76" s="254"/>
      <c r="X76" s="362">
        <v>10000</v>
      </c>
      <c r="Y76" s="362">
        <v>0</v>
      </c>
      <c r="Z76" s="151">
        <v>0</v>
      </c>
      <c r="AA76" s="7"/>
      <c r="AB76" s="3"/>
    </row>
    <row r="77" spans="1:28" ht="55.5" customHeight="1">
      <c r="A77" s="22"/>
      <c r="B77" s="316"/>
      <c r="C77" s="317"/>
      <c r="D77" s="682" t="s">
        <v>574</v>
      </c>
      <c r="E77" s="682"/>
      <c r="F77" s="683"/>
      <c r="G77" s="683"/>
      <c r="H77" s="683"/>
      <c r="I77" s="683"/>
      <c r="J77" s="683"/>
      <c r="K77" s="683"/>
      <c r="L77" s="683"/>
      <c r="M77" s="683"/>
      <c r="N77" s="683"/>
      <c r="O77" s="224" t="s">
        <v>119</v>
      </c>
      <c r="P77" s="192" t="s">
        <v>112</v>
      </c>
      <c r="Q77" s="332" t="s">
        <v>5</v>
      </c>
      <c r="R77" s="192" t="s">
        <v>4</v>
      </c>
      <c r="S77" s="333" t="s">
        <v>3</v>
      </c>
      <c r="T77" s="192" t="s">
        <v>1</v>
      </c>
      <c r="U77" s="192" t="s">
        <v>1</v>
      </c>
      <c r="V77" s="255" t="s">
        <v>1</v>
      </c>
      <c r="W77" s="254"/>
      <c r="X77" s="358">
        <f>X78+X91+X88+X82</f>
        <v>2132246.9</v>
      </c>
      <c r="Y77" s="358">
        <f>Y78+Y91+Y82</f>
        <v>1605233.35</v>
      </c>
      <c r="Z77" s="359">
        <f>Z78+Z91+Z82</f>
        <v>1496198.53</v>
      </c>
      <c r="AA77" s="7"/>
      <c r="AB77" s="3"/>
    </row>
    <row r="78" spans="1:28" ht="29.25" customHeight="1">
      <c r="A78" s="22"/>
      <c r="B78" s="309"/>
      <c r="C78" s="310"/>
      <c r="D78" s="318"/>
      <c r="E78" s="320"/>
      <c r="F78" s="681" t="s">
        <v>126</v>
      </c>
      <c r="G78" s="673"/>
      <c r="H78" s="673"/>
      <c r="I78" s="673"/>
      <c r="J78" s="673"/>
      <c r="K78" s="673"/>
      <c r="L78" s="673"/>
      <c r="M78" s="673"/>
      <c r="N78" s="673"/>
      <c r="O78" s="224" t="s">
        <v>125</v>
      </c>
      <c r="P78" s="14" t="s">
        <v>112</v>
      </c>
      <c r="Q78" s="187" t="s">
        <v>5</v>
      </c>
      <c r="R78" s="14" t="s">
        <v>7</v>
      </c>
      <c r="S78" s="334" t="s">
        <v>3</v>
      </c>
      <c r="T78" s="14">
        <v>1</v>
      </c>
      <c r="U78" s="14">
        <v>2</v>
      </c>
      <c r="V78" s="254" t="s">
        <v>1</v>
      </c>
      <c r="W78" s="254"/>
      <c r="X78" s="360">
        <f t="shared" ref="X78:Z78" si="12">X79</f>
        <v>500000</v>
      </c>
      <c r="Y78" s="360">
        <f t="shared" si="12"/>
        <v>450000</v>
      </c>
      <c r="Z78" s="361">
        <f t="shared" si="12"/>
        <v>450000</v>
      </c>
      <c r="AA78" s="7"/>
      <c r="AB78" s="3"/>
    </row>
    <row r="79" spans="1:28" ht="15" customHeight="1">
      <c r="A79" s="22"/>
      <c r="B79" s="311"/>
      <c r="C79" s="312"/>
      <c r="D79" s="321"/>
      <c r="E79" s="322"/>
      <c r="F79" s="340"/>
      <c r="G79" s="673" t="s">
        <v>586</v>
      </c>
      <c r="H79" s="673"/>
      <c r="I79" s="673"/>
      <c r="J79" s="673"/>
      <c r="K79" s="673"/>
      <c r="L79" s="673"/>
      <c r="M79" s="673"/>
      <c r="N79" s="673"/>
      <c r="O79" s="224" t="s">
        <v>123</v>
      </c>
      <c r="P79" s="14" t="s">
        <v>112</v>
      </c>
      <c r="Q79" s="187" t="s">
        <v>5</v>
      </c>
      <c r="R79" s="14" t="s">
        <v>7</v>
      </c>
      <c r="S79" s="334">
        <v>10001</v>
      </c>
      <c r="T79" s="14">
        <v>1</v>
      </c>
      <c r="U79" s="14">
        <v>2</v>
      </c>
      <c r="V79" s="254" t="s">
        <v>1</v>
      </c>
      <c r="W79" s="254"/>
      <c r="X79" s="360">
        <f>SUM(X80)</f>
        <v>500000</v>
      </c>
      <c r="Y79" s="360">
        <f>SUM(Y80)</f>
        <v>450000</v>
      </c>
      <c r="Z79" s="361">
        <f>SUM(Z80)</f>
        <v>450000</v>
      </c>
      <c r="AA79" s="7"/>
      <c r="AB79" s="3"/>
    </row>
    <row r="80" spans="1:28" ht="28.5" customHeight="1">
      <c r="A80" s="22"/>
      <c r="B80" s="519"/>
      <c r="C80" s="312"/>
      <c r="D80" s="321"/>
      <c r="E80" s="545"/>
      <c r="F80" s="340"/>
      <c r="G80" s="518"/>
      <c r="H80" s="518"/>
      <c r="I80" s="518"/>
      <c r="J80" s="518"/>
      <c r="K80" s="518"/>
      <c r="L80" s="518"/>
      <c r="M80" s="518" t="s">
        <v>115</v>
      </c>
      <c r="N80" s="518"/>
      <c r="O80" s="224"/>
      <c r="P80" s="14">
        <v>86</v>
      </c>
      <c r="Q80" s="187">
        <v>0</v>
      </c>
      <c r="R80" s="14">
        <v>1</v>
      </c>
      <c r="S80" s="334">
        <v>10001</v>
      </c>
      <c r="T80" s="14">
        <v>1</v>
      </c>
      <c r="U80" s="14">
        <v>2</v>
      </c>
      <c r="V80" s="517">
        <v>120</v>
      </c>
      <c r="W80" s="517"/>
      <c r="X80" s="360">
        <v>500000</v>
      </c>
      <c r="Y80" s="360">
        <v>450000</v>
      </c>
      <c r="Z80" s="361">
        <v>450000</v>
      </c>
      <c r="AA80" s="7"/>
      <c r="AB80" s="3"/>
    </row>
    <row r="81" spans="1:28" ht="15" hidden="1" customHeight="1">
      <c r="A81" s="22"/>
      <c r="B81" s="519"/>
      <c r="C81" s="312"/>
      <c r="D81" s="321"/>
      <c r="E81" s="545"/>
      <c r="F81" s="340"/>
      <c r="G81" s="518"/>
      <c r="H81" s="518"/>
      <c r="I81" s="518"/>
      <c r="J81" s="518"/>
      <c r="K81" s="518"/>
      <c r="L81" s="518"/>
      <c r="M81" s="518" t="s">
        <v>126</v>
      </c>
      <c r="N81" s="518"/>
      <c r="O81" s="224"/>
      <c r="P81" s="14">
        <v>86</v>
      </c>
      <c r="Q81" s="187">
        <v>0</v>
      </c>
      <c r="R81" s="14">
        <v>1</v>
      </c>
      <c r="S81" s="334">
        <v>0</v>
      </c>
      <c r="T81" s="14"/>
      <c r="U81" s="14"/>
      <c r="V81" s="517"/>
      <c r="W81" s="517"/>
      <c r="X81" s="360">
        <v>0</v>
      </c>
      <c r="Y81" s="360">
        <v>0</v>
      </c>
      <c r="Z81" s="361">
        <v>0</v>
      </c>
      <c r="AA81" s="7"/>
      <c r="AB81" s="3"/>
    </row>
    <row r="82" spans="1:28" ht="15" customHeight="1">
      <c r="A82" s="22"/>
      <c r="B82" s="519"/>
      <c r="C82" s="312"/>
      <c r="D82" s="321"/>
      <c r="E82" s="545"/>
      <c r="F82" s="340"/>
      <c r="G82" s="518"/>
      <c r="H82" s="518"/>
      <c r="I82" s="518"/>
      <c r="J82" s="518"/>
      <c r="K82" s="518"/>
      <c r="L82" s="518"/>
      <c r="M82" s="518" t="s">
        <v>124</v>
      </c>
      <c r="N82" s="518"/>
      <c r="O82" s="224"/>
      <c r="P82" s="14">
        <v>86</v>
      </c>
      <c r="Q82" s="187">
        <v>0</v>
      </c>
      <c r="R82" s="14">
        <v>1</v>
      </c>
      <c r="S82" s="334">
        <v>10002</v>
      </c>
      <c r="T82" s="14"/>
      <c r="U82" s="14"/>
      <c r="V82" s="517"/>
      <c r="W82" s="517"/>
      <c r="X82" s="360">
        <f>SUM(X83)</f>
        <v>1539310.9</v>
      </c>
      <c r="Y82" s="360">
        <f>SUM(Y83)</f>
        <v>1065297.3500000001</v>
      </c>
      <c r="Z82" s="361">
        <f>SUM(Z83)</f>
        <v>956262.53</v>
      </c>
      <c r="AA82" s="7"/>
      <c r="AB82" s="3"/>
    </row>
    <row r="83" spans="1:28" ht="43.5" customHeight="1">
      <c r="A83" s="22"/>
      <c r="B83" s="674" t="s">
        <v>127</v>
      </c>
      <c r="C83" s="674"/>
      <c r="D83" s="674"/>
      <c r="E83" s="674"/>
      <c r="F83" s="674"/>
      <c r="G83" s="674"/>
      <c r="H83" s="674"/>
      <c r="I83" s="674"/>
      <c r="J83" s="674"/>
      <c r="K83" s="674"/>
      <c r="L83" s="674"/>
      <c r="M83" s="674"/>
      <c r="N83" s="674"/>
      <c r="O83" s="224" t="s">
        <v>123</v>
      </c>
      <c r="P83" s="14" t="s">
        <v>112</v>
      </c>
      <c r="Q83" s="187" t="s">
        <v>5</v>
      </c>
      <c r="R83" s="14" t="s">
        <v>7</v>
      </c>
      <c r="S83" s="334" t="s">
        <v>122</v>
      </c>
      <c r="T83" s="14">
        <v>1</v>
      </c>
      <c r="U83" s="14">
        <v>4</v>
      </c>
      <c r="V83" s="254" t="s">
        <v>1</v>
      </c>
      <c r="W83" s="254"/>
      <c r="X83" s="360">
        <f>X84+X85+X86</f>
        <v>1539310.9</v>
      </c>
      <c r="Y83" s="360">
        <f>Y84+Y85</f>
        <v>1065297.3500000001</v>
      </c>
      <c r="Z83" s="361">
        <f>Z84+Z85</f>
        <v>956262.53</v>
      </c>
      <c r="AA83" s="7"/>
      <c r="AB83" s="3"/>
    </row>
    <row r="84" spans="1:28" ht="29.25" customHeight="1">
      <c r="A84" s="22"/>
      <c r="B84" s="674" t="s">
        <v>115</v>
      </c>
      <c r="C84" s="674"/>
      <c r="D84" s="674"/>
      <c r="E84" s="674"/>
      <c r="F84" s="674"/>
      <c r="G84" s="674"/>
      <c r="H84" s="674"/>
      <c r="I84" s="674"/>
      <c r="J84" s="674"/>
      <c r="K84" s="674"/>
      <c r="L84" s="674"/>
      <c r="M84" s="674"/>
      <c r="N84" s="674"/>
      <c r="O84" s="224" t="s">
        <v>123</v>
      </c>
      <c r="P84" s="14" t="s">
        <v>112</v>
      </c>
      <c r="Q84" s="187" t="s">
        <v>5</v>
      </c>
      <c r="R84" s="14" t="s">
        <v>7</v>
      </c>
      <c r="S84" s="334" t="s">
        <v>122</v>
      </c>
      <c r="T84" s="14">
        <v>1</v>
      </c>
      <c r="U84" s="14">
        <v>4</v>
      </c>
      <c r="V84" s="254" t="s">
        <v>114</v>
      </c>
      <c r="W84" s="254"/>
      <c r="X84" s="362">
        <v>1105000</v>
      </c>
      <c r="Y84" s="362">
        <v>900000</v>
      </c>
      <c r="Z84" s="151">
        <v>920000</v>
      </c>
      <c r="AA84" s="7"/>
      <c r="AB84" s="3"/>
    </row>
    <row r="85" spans="1:28" ht="29.25" customHeight="1">
      <c r="A85" s="22"/>
      <c r="B85" s="519"/>
      <c r="C85" s="519"/>
      <c r="D85" s="519"/>
      <c r="E85" s="519"/>
      <c r="F85" s="519"/>
      <c r="G85" s="519"/>
      <c r="H85" s="519"/>
      <c r="I85" s="519"/>
      <c r="J85" s="519"/>
      <c r="K85" s="519"/>
      <c r="L85" s="519"/>
      <c r="M85" s="519" t="s">
        <v>47</v>
      </c>
      <c r="N85" s="519"/>
      <c r="O85" s="224"/>
      <c r="P85" s="14">
        <v>86</v>
      </c>
      <c r="Q85" s="187">
        <v>0</v>
      </c>
      <c r="R85" s="14">
        <v>1</v>
      </c>
      <c r="S85" s="334">
        <v>10002</v>
      </c>
      <c r="T85" s="14">
        <v>1</v>
      </c>
      <c r="U85" s="14">
        <v>4</v>
      </c>
      <c r="V85" s="517">
        <v>240</v>
      </c>
      <c r="W85" s="517"/>
      <c r="X85" s="362">
        <v>409310.9</v>
      </c>
      <c r="Y85" s="362">
        <v>165297.35</v>
      </c>
      <c r="Z85" s="151">
        <v>36262.53</v>
      </c>
      <c r="AA85" s="7"/>
      <c r="AB85" s="3"/>
    </row>
    <row r="86" spans="1:28" ht="29.25" customHeight="1">
      <c r="A86" s="22"/>
      <c r="B86" s="519"/>
      <c r="C86" s="519"/>
      <c r="D86" s="519"/>
      <c r="E86" s="519"/>
      <c r="F86" s="519"/>
      <c r="G86" s="519"/>
      <c r="H86" s="519"/>
      <c r="I86" s="519"/>
      <c r="J86" s="519"/>
      <c r="K86" s="519"/>
      <c r="L86" s="519"/>
      <c r="M86" s="519" t="s">
        <v>572</v>
      </c>
      <c r="N86" s="519"/>
      <c r="O86" s="224"/>
      <c r="P86" s="14">
        <v>86</v>
      </c>
      <c r="Q86" s="187">
        <v>0</v>
      </c>
      <c r="R86" s="14">
        <v>1</v>
      </c>
      <c r="S86" s="334">
        <v>88888</v>
      </c>
      <c r="T86" s="14">
        <v>1</v>
      </c>
      <c r="U86" s="14">
        <v>4</v>
      </c>
      <c r="V86" s="517"/>
      <c r="W86" s="517"/>
      <c r="X86" s="546">
        <f>SUM(X87)</f>
        <v>25000</v>
      </c>
      <c r="Y86" s="546"/>
      <c r="Z86" s="547"/>
      <c r="AA86" s="7"/>
      <c r="AB86" s="3"/>
    </row>
    <row r="87" spans="1:28" ht="29.25" customHeight="1">
      <c r="A87" s="22"/>
      <c r="B87" s="519"/>
      <c r="C87" s="519"/>
      <c r="D87" s="519"/>
      <c r="E87" s="519"/>
      <c r="F87" s="519"/>
      <c r="G87" s="519"/>
      <c r="H87" s="519"/>
      <c r="I87" s="519"/>
      <c r="J87" s="519"/>
      <c r="K87" s="519"/>
      <c r="L87" s="519"/>
      <c r="M87" s="519" t="s">
        <v>115</v>
      </c>
      <c r="N87" s="519"/>
      <c r="O87" s="224"/>
      <c r="P87" s="14">
        <v>86</v>
      </c>
      <c r="Q87" s="187">
        <v>0</v>
      </c>
      <c r="R87" s="14">
        <v>1</v>
      </c>
      <c r="S87" s="334">
        <v>88888</v>
      </c>
      <c r="T87" s="14">
        <v>1</v>
      </c>
      <c r="U87" s="14">
        <v>4</v>
      </c>
      <c r="V87" s="517">
        <v>120</v>
      </c>
      <c r="W87" s="517"/>
      <c r="X87" s="362">
        <v>25000</v>
      </c>
      <c r="Y87" s="362">
        <v>0</v>
      </c>
      <c r="Z87" s="151">
        <v>0</v>
      </c>
      <c r="AA87" s="7"/>
      <c r="AB87" s="3"/>
    </row>
    <row r="88" spans="1:28" ht="29.25" customHeight="1">
      <c r="A88" s="22"/>
      <c r="B88" s="519"/>
      <c r="C88" s="519"/>
      <c r="D88" s="519"/>
      <c r="E88" s="519"/>
      <c r="F88" s="519"/>
      <c r="G88" s="519"/>
      <c r="H88" s="519"/>
      <c r="I88" s="519"/>
      <c r="J88" s="519"/>
      <c r="K88" s="519"/>
      <c r="L88" s="519"/>
      <c r="M88" s="519" t="s">
        <v>588</v>
      </c>
      <c r="N88" s="519"/>
      <c r="O88" s="224"/>
      <c r="P88" s="14">
        <v>86</v>
      </c>
      <c r="Q88" s="187">
        <v>0</v>
      </c>
      <c r="R88" s="14">
        <v>7</v>
      </c>
      <c r="S88" s="334">
        <v>0</v>
      </c>
      <c r="T88" s="14">
        <v>1</v>
      </c>
      <c r="U88" s="14">
        <v>13</v>
      </c>
      <c r="V88" s="517"/>
      <c r="W88" s="517"/>
      <c r="X88" s="546">
        <f>SUM(X89)</f>
        <v>3000</v>
      </c>
      <c r="Y88" s="546"/>
      <c r="Z88" s="547"/>
      <c r="AA88" s="7"/>
      <c r="AB88" s="3"/>
    </row>
    <row r="89" spans="1:28" ht="29.25" customHeight="1">
      <c r="A89" s="22"/>
      <c r="B89" s="519"/>
      <c r="C89" s="519"/>
      <c r="D89" s="519"/>
      <c r="E89" s="519"/>
      <c r="F89" s="519"/>
      <c r="G89" s="519"/>
      <c r="H89" s="519"/>
      <c r="I89" s="519"/>
      <c r="J89" s="519"/>
      <c r="K89" s="519"/>
      <c r="L89" s="519"/>
      <c r="M89" s="519" t="s">
        <v>565</v>
      </c>
      <c r="N89" s="519"/>
      <c r="O89" s="224"/>
      <c r="P89" s="14">
        <v>86</v>
      </c>
      <c r="Q89" s="187">
        <v>0</v>
      </c>
      <c r="R89" s="14">
        <v>7</v>
      </c>
      <c r="S89" s="334">
        <v>95555</v>
      </c>
      <c r="T89" s="14">
        <v>1</v>
      </c>
      <c r="U89" s="14">
        <v>13</v>
      </c>
      <c r="V89" s="517"/>
      <c r="W89" s="517"/>
      <c r="X89" s="546">
        <f>SUM(X90)</f>
        <v>3000</v>
      </c>
      <c r="Y89" s="546"/>
      <c r="Z89" s="547"/>
      <c r="AA89" s="7"/>
      <c r="AB89" s="3"/>
    </row>
    <row r="90" spans="1:28" ht="29.25" customHeight="1">
      <c r="A90" s="22"/>
      <c r="B90" s="675" t="s">
        <v>551</v>
      </c>
      <c r="C90" s="675"/>
      <c r="D90" s="675"/>
      <c r="E90" s="675"/>
      <c r="F90" s="675"/>
      <c r="G90" s="675"/>
      <c r="H90" s="675"/>
      <c r="I90" s="675"/>
      <c r="J90" s="675"/>
      <c r="K90" s="675"/>
      <c r="L90" s="675"/>
      <c r="M90" s="675"/>
      <c r="N90" s="675"/>
      <c r="O90" s="224" t="s">
        <v>123</v>
      </c>
      <c r="P90" s="14" t="s">
        <v>112</v>
      </c>
      <c r="Q90" s="187" t="s">
        <v>5</v>
      </c>
      <c r="R90" s="14">
        <v>7</v>
      </c>
      <c r="S90" s="334">
        <v>95555</v>
      </c>
      <c r="T90" s="14">
        <v>1</v>
      </c>
      <c r="U90" s="14">
        <v>13</v>
      </c>
      <c r="V90" s="254">
        <v>850</v>
      </c>
      <c r="W90" s="254"/>
      <c r="X90" s="362">
        <v>3000</v>
      </c>
      <c r="Y90" s="362">
        <v>0</v>
      </c>
      <c r="Z90" s="151">
        <v>0</v>
      </c>
      <c r="AA90" s="7"/>
      <c r="AB90" s="3"/>
    </row>
    <row r="91" spans="1:28" ht="29.25" customHeight="1">
      <c r="A91" s="22"/>
      <c r="B91" s="316"/>
      <c r="C91" s="317"/>
      <c r="D91" s="318"/>
      <c r="E91" s="320"/>
      <c r="F91" s="677" t="s">
        <v>118</v>
      </c>
      <c r="G91" s="678"/>
      <c r="H91" s="678"/>
      <c r="I91" s="678"/>
      <c r="J91" s="678"/>
      <c r="K91" s="678"/>
      <c r="L91" s="678"/>
      <c r="M91" s="678"/>
      <c r="N91" s="678"/>
      <c r="O91" s="224" t="s">
        <v>117</v>
      </c>
      <c r="P91" s="14" t="s">
        <v>112</v>
      </c>
      <c r="Q91" s="187" t="s">
        <v>5</v>
      </c>
      <c r="R91" s="14" t="s">
        <v>111</v>
      </c>
      <c r="S91" s="334" t="s">
        <v>3</v>
      </c>
      <c r="T91" s="14" t="s">
        <v>1</v>
      </c>
      <c r="U91" s="14" t="s">
        <v>1</v>
      </c>
      <c r="V91" s="254" t="s">
        <v>1</v>
      </c>
      <c r="W91" s="254"/>
      <c r="X91" s="360">
        <f t="shared" ref="X91:Z92" si="13">X92</f>
        <v>89936</v>
      </c>
      <c r="Y91" s="360">
        <f t="shared" si="13"/>
        <v>89936</v>
      </c>
      <c r="Z91" s="361">
        <f t="shared" si="13"/>
        <v>89936</v>
      </c>
      <c r="AA91" s="7"/>
      <c r="AB91" s="3"/>
    </row>
    <row r="92" spans="1:28" ht="29.25" customHeight="1">
      <c r="A92" s="22"/>
      <c r="B92" s="311"/>
      <c r="C92" s="312"/>
      <c r="D92" s="321"/>
      <c r="E92" s="322"/>
      <c r="F92" s="340"/>
      <c r="G92" s="673" t="s">
        <v>116</v>
      </c>
      <c r="H92" s="673"/>
      <c r="I92" s="673"/>
      <c r="J92" s="673"/>
      <c r="K92" s="673"/>
      <c r="L92" s="673"/>
      <c r="M92" s="673"/>
      <c r="N92" s="673"/>
      <c r="O92" s="224" t="s">
        <v>113</v>
      </c>
      <c r="P92" s="14" t="s">
        <v>112</v>
      </c>
      <c r="Q92" s="187" t="s">
        <v>5</v>
      </c>
      <c r="R92" s="14" t="s">
        <v>111</v>
      </c>
      <c r="S92" s="334" t="s">
        <v>110</v>
      </c>
      <c r="T92" s="14" t="s">
        <v>1</v>
      </c>
      <c r="U92" s="14" t="s">
        <v>1</v>
      </c>
      <c r="V92" s="254" t="s">
        <v>1</v>
      </c>
      <c r="W92" s="254"/>
      <c r="X92" s="360">
        <f t="shared" si="13"/>
        <v>89936</v>
      </c>
      <c r="Y92" s="360">
        <f t="shared" si="13"/>
        <v>89936</v>
      </c>
      <c r="Z92" s="361">
        <f t="shared" si="13"/>
        <v>89936</v>
      </c>
      <c r="AA92" s="7"/>
      <c r="AB92" s="3"/>
    </row>
    <row r="93" spans="1:28" ht="15" customHeight="1">
      <c r="A93" s="22"/>
      <c r="B93" s="674" t="s">
        <v>120</v>
      </c>
      <c r="C93" s="674"/>
      <c r="D93" s="674"/>
      <c r="E93" s="674"/>
      <c r="F93" s="674"/>
      <c r="G93" s="674"/>
      <c r="H93" s="674"/>
      <c r="I93" s="674"/>
      <c r="J93" s="674"/>
      <c r="K93" s="674"/>
      <c r="L93" s="674"/>
      <c r="M93" s="674"/>
      <c r="N93" s="674"/>
      <c r="O93" s="224" t="s">
        <v>113</v>
      </c>
      <c r="P93" s="14" t="s">
        <v>112</v>
      </c>
      <c r="Q93" s="187" t="s">
        <v>5</v>
      </c>
      <c r="R93" s="14" t="s">
        <v>111</v>
      </c>
      <c r="S93" s="334" t="s">
        <v>110</v>
      </c>
      <c r="T93" s="14">
        <v>2</v>
      </c>
      <c r="U93" s="14">
        <v>3</v>
      </c>
      <c r="V93" s="254" t="s">
        <v>1</v>
      </c>
      <c r="W93" s="254"/>
      <c r="X93" s="360">
        <f>X94+X95</f>
        <v>89936</v>
      </c>
      <c r="Y93" s="360">
        <f>Y94+Y95</f>
        <v>89936</v>
      </c>
      <c r="Z93" s="361">
        <f>Z94+Z95</f>
        <v>89936</v>
      </c>
      <c r="AA93" s="7"/>
      <c r="AB93" s="3"/>
    </row>
    <row r="94" spans="1:28" ht="29.25" customHeight="1">
      <c r="A94" s="22"/>
      <c r="B94" s="674" t="s">
        <v>115</v>
      </c>
      <c r="C94" s="674"/>
      <c r="D94" s="674"/>
      <c r="E94" s="674"/>
      <c r="F94" s="674"/>
      <c r="G94" s="674"/>
      <c r="H94" s="674"/>
      <c r="I94" s="674"/>
      <c r="J94" s="674"/>
      <c r="K94" s="674"/>
      <c r="L94" s="674"/>
      <c r="M94" s="674"/>
      <c r="N94" s="674"/>
      <c r="O94" s="224" t="s">
        <v>113</v>
      </c>
      <c r="P94" s="14" t="s">
        <v>112</v>
      </c>
      <c r="Q94" s="187" t="s">
        <v>5</v>
      </c>
      <c r="R94" s="14" t="s">
        <v>111</v>
      </c>
      <c r="S94" s="334" t="s">
        <v>110</v>
      </c>
      <c r="T94" s="14">
        <v>2</v>
      </c>
      <c r="U94" s="14">
        <v>3</v>
      </c>
      <c r="V94" s="254" t="s">
        <v>114</v>
      </c>
      <c r="W94" s="254"/>
      <c r="X94" s="362">
        <v>85932</v>
      </c>
      <c r="Y94" s="362">
        <v>85932</v>
      </c>
      <c r="Z94" s="151">
        <v>85932</v>
      </c>
      <c r="AA94" s="7"/>
      <c r="AB94" s="3"/>
    </row>
    <row r="95" spans="1:28" ht="29.25" customHeight="1">
      <c r="A95" s="22"/>
      <c r="B95" s="675" t="s">
        <v>47</v>
      </c>
      <c r="C95" s="675"/>
      <c r="D95" s="675"/>
      <c r="E95" s="675"/>
      <c r="F95" s="675"/>
      <c r="G95" s="675"/>
      <c r="H95" s="675"/>
      <c r="I95" s="675"/>
      <c r="J95" s="675"/>
      <c r="K95" s="675"/>
      <c r="L95" s="675"/>
      <c r="M95" s="675"/>
      <c r="N95" s="675"/>
      <c r="O95" s="224" t="s">
        <v>113</v>
      </c>
      <c r="P95" s="14" t="s">
        <v>112</v>
      </c>
      <c r="Q95" s="187" t="s">
        <v>5</v>
      </c>
      <c r="R95" s="14" t="s">
        <v>111</v>
      </c>
      <c r="S95" s="334" t="s">
        <v>110</v>
      </c>
      <c r="T95" s="14">
        <v>2</v>
      </c>
      <c r="U95" s="14">
        <v>3</v>
      </c>
      <c r="V95" s="254" t="s">
        <v>42</v>
      </c>
      <c r="W95" s="254"/>
      <c r="X95" s="362">
        <v>4004</v>
      </c>
      <c r="Y95" s="362">
        <v>4004</v>
      </c>
      <c r="Z95" s="151">
        <v>4004</v>
      </c>
      <c r="AA95" s="7"/>
      <c r="AB95" s="3"/>
    </row>
    <row r="96" spans="1:28" ht="15" customHeight="1" thickBot="1">
      <c r="A96" s="22"/>
      <c r="B96" s="342"/>
      <c r="C96" s="343"/>
      <c r="D96" s="676" t="s">
        <v>2</v>
      </c>
      <c r="E96" s="676"/>
      <c r="F96" s="676"/>
      <c r="G96" s="676"/>
      <c r="H96" s="676"/>
      <c r="I96" s="676"/>
      <c r="J96" s="676"/>
      <c r="K96" s="676"/>
      <c r="L96" s="676"/>
      <c r="M96" s="676"/>
      <c r="N96" s="676"/>
      <c r="O96" s="344" t="s">
        <v>157</v>
      </c>
      <c r="P96" s="345" t="s">
        <v>158</v>
      </c>
      <c r="Q96" s="346" t="s">
        <v>5</v>
      </c>
      <c r="R96" s="345" t="s">
        <v>4</v>
      </c>
      <c r="S96" s="347" t="s">
        <v>3</v>
      </c>
      <c r="T96" s="345" t="s">
        <v>1</v>
      </c>
      <c r="U96" s="345" t="s">
        <v>1</v>
      </c>
      <c r="V96" s="348" t="s">
        <v>1</v>
      </c>
      <c r="W96" s="349"/>
      <c r="X96" s="365">
        <f>Ведом!X118</f>
        <v>0</v>
      </c>
      <c r="Y96" s="365">
        <f>Ведом!Y118</f>
        <v>89702.7631501961</v>
      </c>
      <c r="Z96" s="366">
        <f>Ведом!Z118</f>
        <v>200737.01730440318</v>
      </c>
      <c r="AA96" s="7"/>
      <c r="AB96" s="3"/>
    </row>
    <row r="97" spans="1:28" ht="0.75" customHeight="1" thickBot="1">
      <c r="A97" s="6"/>
      <c r="B97" s="323"/>
      <c r="C97" s="323"/>
      <c r="D97" s="323"/>
      <c r="E97" s="323"/>
      <c r="F97" s="323"/>
      <c r="G97" s="323"/>
      <c r="H97" s="323"/>
      <c r="I97" s="323"/>
      <c r="J97" s="323"/>
      <c r="K97" s="324"/>
      <c r="L97" s="323"/>
      <c r="M97" s="325"/>
      <c r="N97" s="326"/>
      <c r="O97" s="327" t="s">
        <v>149</v>
      </c>
      <c r="P97" s="328" t="s">
        <v>1</v>
      </c>
      <c r="Q97" s="328" t="s">
        <v>1</v>
      </c>
      <c r="R97" s="328" t="s">
        <v>1</v>
      </c>
      <c r="S97" s="328" t="s">
        <v>1</v>
      </c>
      <c r="T97" s="329">
        <v>0</v>
      </c>
      <c r="U97" s="330">
        <v>0</v>
      </c>
      <c r="V97" s="326" t="s">
        <v>159</v>
      </c>
      <c r="W97" s="330"/>
      <c r="X97" s="156"/>
      <c r="Y97" s="367"/>
      <c r="Z97" s="368"/>
      <c r="AA97" s="331"/>
      <c r="AB97" s="3"/>
    </row>
    <row r="98" spans="1:28" ht="26.25" customHeight="1" thickBot="1">
      <c r="A98" s="4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4"/>
      <c r="M98" s="350" t="s">
        <v>0</v>
      </c>
      <c r="N98" s="290"/>
      <c r="O98" s="290"/>
      <c r="P98" s="290"/>
      <c r="Q98" s="290"/>
      <c r="R98" s="290"/>
      <c r="S98" s="290"/>
      <c r="T98" s="290"/>
      <c r="U98" s="290"/>
      <c r="V98" s="290"/>
      <c r="W98" s="351"/>
      <c r="X98" s="369">
        <f>X96+X77+X38+X27+X17</f>
        <v>3831400.9999999995</v>
      </c>
      <c r="Y98" s="369">
        <f>Y96+Y77+Y38+Y27+Y17</f>
        <v>3678041.0031501963</v>
      </c>
      <c r="Z98" s="370">
        <f>Z96+Z77+Z38+Z27+Z17</f>
        <v>4104674.9973044032</v>
      </c>
      <c r="AA98" s="3"/>
      <c r="AB98" s="2"/>
    </row>
    <row r="99" spans="1:28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3"/>
      <c r="Q99" s="3"/>
      <c r="R99" s="3"/>
      <c r="S99" s="3"/>
      <c r="T99" s="3"/>
      <c r="U99" s="3"/>
      <c r="V99" s="3"/>
      <c r="W99" s="3"/>
      <c r="X99" s="2"/>
      <c r="Y99" s="4"/>
      <c r="Z99" s="3"/>
      <c r="AA99" s="3"/>
      <c r="AB99" s="2"/>
    </row>
  </sheetData>
  <autoFilter ref="M16:Z95">
    <filterColumn colId="3" showButton="0"/>
    <filterColumn colId="4" showButton="0"/>
    <filterColumn colId="5" showButton="0"/>
  </autoFilter>
  <mergeCells count="71">
    <mergeCell ref="B23:N23"/>
    <mergeCell ref="P15:S15"/>
    <mergeCell ref="P16:S16"/>
    <mergeCell ref="D17:N17"/>
    <mergeCell ref="G18:N18"/>
    <mergeCell ref="B19:N19"/>
    <mergeCell ref="G35:N35"/>
    <mergeCell ref="G24:N24"/>
    <mergeCell ref="B25:N25"/>
    <mergeCell ref="B26:N26"/>
    <mergeCell ref="D27:N27"/>
    <mergeCell ref="E28:N28"/>
    <mergeCell ref="F29:N29"/>
    <mergeCell ref="G30:N30"/>
    <mergeCell ref="B31:N31"/>
    <mergeCell ref="B32:N32"/>
    <mergeCell ref="E33:N33"/>
    <mergeCell ref="F34:N34"/>
    <mergeCell ref="B47:N47"/>
    <mergeCell ref="B36:N36"/>
    <mergeCell ref="B37:N37"/>
    <mergeCell ref="D38:N38"/>
    <mergeCell ref="E39:N39"/>
    <mergeCell ref="F40:N40"/>
    <mergeCell ref="G41:N41"/>
    <mergeCell ref="B42:N42"/>
    <mergeCell ref="B43:N43"/>
    <mergeCell ref="F44:N44"/>
    <mergeCell ref="G45:N45"/>
    <mergeCell ref="B46:N46"/>
    <mergeCell ref="F59:N59"/>
    <mergeCell ref="E48:N48"/>
    <mergeCell ref="F49:N49"/>
    <mergeCell ref="G50:N50"/>
    <mergeCell ref="B51:N51"/>
    <mergeCell ref="B52:N52"/>
    <mergeCell ref="E53:N53"/>
    <mergeCell ref="F54:N54"/>
    <mergeCell ref="G55:N55"/>
    <mergeCell ref="B56:N56"/>
    <mergeCell ref="B57:N57"/>
    <mergeCell ref="E58:N58"/>
    <mergeCell ref="B71:N71"/>
    <mergeCell ref="G60:N60"/>
    <mergeCell ref="B61:N61"/>
    <mergeCell ref="B62:N62"/>
    <mergeCell ref="E63:N63"/>
    <mergeCell ref="F64:N64"/>
    <mergeCell ref="G65:N65"/>
    <mergeCell ref="B66:N66"/>
    <mergeCell ref="B67:N67"/>
    <mergeCell ref="F68:N68"/>
    <mergeCell ref="G69:N69"/>
    <mergeCell ref="B70:N70"/>
    <mergeCell ref="F91:N91"/>
    <mergeCell ref="E72:N72"/>
    <mergeCell ref="F73:N73"/>
    <mergeCell ref="G74:N74"/>
    <mergeCell ref="B75:N75"/>
    <mergeCell ref="B76:N76"/>
    <mergeCell ref="D77:N77"/>
    <mergeCell ref="F78:N78"/>
    <mergeCell ref="G79:N79"/>
    <mergeCell ref="B83:N83"/>
    <mergeCell ref="B84:N84"/>
    <mergeCell ref="B90:N90"/>
    <mergeCell ref="G92:N92"/>
    <mergeCell ref="B93:N93"/>
    <mergeCell ref="B94:N94"/>
    <mergeCell ref="B95:N95"/>
    <mergeCell ref="D96:N96"/>
  </mergeCells>
  <pageMargins left="1.1811023622047245" right="0.39370078740157483" top="0.78740157480314965" bottom="0.59055118110236227" header="0.31496062992125984" footer="0.31496062992125984"/>
  <pageSetup paperSize="9" scale="80" fitToHeight="0" orientation="landscape" verticalDpi="0" r:id="rId1"/>
  <headerFooter alignWithMargins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16"/>
  <sheetViews>
    <sheetView view="pageBreakPreview" zoomScaleSheetLayoutView="100" workbookViewId="0">
      <selection activeCell="B12" sqref="B12"/>
    </sheetView>
  </sheetViews>
  <sheetFormatPr defaultRowHeight="12.75"/>
  <cols>
    <col min="1" max="1" width="55.140625" style="408" customWidth="1"/>
    <col min="2" max="4" width="10.5703125" style="408" customWidth="1"/>
    <col min="5" max="256" width="9.140625" style="408"/>
    <col min="257" max="257" width="64.7109375" style="408" bestFit="1" customWidth="1"/>
    <col min="258" max="260" width="10.5703125" style="408" customWidth="1"/>
    <col min="261" max="512" width="9.140625" style="408"/>
    <col min="513" max="513" width="64.7109375" style="408" bestFit="1" customWidth="1"/>
    <col min="514" max="516" width="10.5703125" style="408" customWidth="1"/>
    <col min="517" max="768" width="9.140625" style="408"/>
    <col min="769" max="769" width="64.7109375" style="408" bestFit="1" customWidth="1"/>
    <col min="770" max="772" width="10.5703125" style="408" customWidth="1"/>
    <col min="773" max="1024" width="9.140625" style="408"/>
    <col min="1025" max="1025" width="64.7109375" style="408" bestFit="1" customWidth="1"/>
    <col min="1026" max="1028" width="10.5703125" style="408" customWidth="1"/>
    <col min="1029" max="1280" width="9.140625" style="408"/>
    <col min="1281" max="1281" width="64.7109375" style="408" bestFit="1" customWidth="1"/>
    <col min="1282" max="1284" width="10.5703125" style="408" customWidth="1"/>
    <col min="1285" max="1536" width="9.140625" style="408"/>
    <col min="1537" max="1537" width="64.7109375" style="408" bestFit="1" customWidth="1"/>
    <col min="1538" max="1540" width="10.5703125" style="408" customWidth="1"/>
    <col min="1541" max="1792" width="9.140625" style="408"/>
    <col min="1793" max="1793" width="64.7109375" style="408" bestFit="1" customWidth="1"/>
    <col min="1794" max="1796" width="10.5703125" style="408" customWidth="1"/>
    <col min="1797" max="2048" width="9.140625" style="408"/>
    <col min="2049" max="2049" width="64.7109375" style="408" bestFit="1" customWidth="1"/>
    <col min="2050" max="2052" width="10.5703125" style="408" customWidth="1"/>
    <col min="2053" max="2304" width="9.140625" style="408"/>
    <col min="2305" max="2305" width="64.7109375" style="408" bestFit="1" customWidth="1"/>
    <col min="2306" max="2308" width="10.5703125" style="408" customWidth="1"/>
    <col min="2309" max="2560" width="9.140625" style="408"/>
    <col min="2561" max="2561" width="64.7109375" style="408" bestFit="1" customWidth="1"/>
    <col min="2562" max="2564" width="10.5703125" style="408" customWidth="1"/>
    <col min="2565" max="2816" width="9.140625" style="408"/>
    <col min="2817" max="2817" width="64.7109375" style="408" bestFit="1" customWidth="1"/>
    <col min="2818" max="2820" width="10.5703125" style="408" customWidth="1"/>
    <col min="2821" max="3072" width="9.140625" style="408"/>
    <col min="3073" max="3073" width="64.7109375" style="408" bestFit="1" customWidth="1"/>
    <col min="3074" max="3076" width="10.5703125" style="408" customWidth="1"/>
    <col min="3077" max="3328" width="9.140625" style="408"/>
    <col min="3329" max="3329" width="64.7109375" style="408" bestFit="1" customWidth="1"/>
    <col min="3330" max="3332" width="10.5703125" style="408" customWidth="1"/>
    <col min="3333" max="3584" width="9.140625" style="408"/>
    <col min="3585" max="3585" width="64.7109375" style="408" bestFit="1" customWidth="1"/>
    <col min="3586" max="3588" width="10.5703125" style="408" customWidth="1"/>
    <col min="3589" max="3840" width="9.140625" style="408"/>
    <col min="3841" max="3841" width="64.7109375" style="408" bestFit="1" customWidth="1"/>
    <col min="3842" max="3844" width="10.5703125" style="408" customWidth="1"/>
    <col min="3845" max="4096" width="9.140625" style="408"/>
    <col min="4097" max="4097" width="64.7109375" style="408" bestFit="1" customWidth="1"/>
    <col min="4098" max="4100" width="10.5703125" style="408" customWidth="1"/>
    <col min="4101" max="4352" width="9.140625" style="408"/>
    <col min="4353" max="4353" width="64.7109375" style="408" bestFit="1" customWidth="1"/>
    <col min="4354" max="4356" width="10.5703125" style="408" customWidth="1"/>
    <col min="4357" max="4608" width="9.140625" style="408"/>
    <col min="4609" max="4609" width="64.7109375" style="408" bestFit="1" customWidth="1"/>
    <col min="4610" max="4612" width="10.5703125" style="408" customWidth="1"/>
    <col min="4613" max="4864" width="9.140625" style="408"/>
    <col min="4865" max="4865" width="64.7109375" style="408" bestFit="1" customWidth="1"/>
    <col min="4866" max="4868" width="10.5703125" style="408" customWidth="1"/>
    <col min="4869" max="5120" width="9.140625" style="408"/>
    <col min="5121" max="5121" width="64.7109375" style="408" bestFit="1" customWidth="1"/>
    <col min="5122" max="5124" width="10.5703125" style="408" customWidth="1"/>
    <col min="5125" max="5376" width="9.140625" style="408"/>
    <col min="5377" max="5377" width="64.7109375" style="408" bestFit="1" customWidth="1"/>
    <col min="5378" max="5380" width="10.5703125" style="408" customWidth="1"/>
    <col min="5381" max="5632" width="9.140625" style="408"/>
    <col min="5633" max="5633" width="64.7109375" style="408" bestFit="1" customWidth="1"/>
    <col min="5634" max="5636" width="10.5703125" style="408" customWidth="1"/>
    <col min="5637" max="5888" width="9.140625" style="408"/>
    <col min="5889" max="5889" width="64.7109375" style="408" bestFit="1" customWidth="1"/>
    <col min="5890" max="5892" width="10.5703125" style="408" customWidth="1"/>
    <col min="5893" max="6144" width="9.140625" style="408"/>
    <col min="6145" max="6145" width="64.7109375" style="408" bestFit="1" customWidth="1"/>
    <col min="6146" max="6148" width="10.5703125" style="408" customWidth="1"/>
    <col min="6149" max="6400" width="9.140625" style="408"/>
    <col min="6401" max="6401" width="64.7109375" style="408" bestFit="1" customWidth="1"/>
    <col min="6402" max="6404" width="10.5703125" style="408" customWidth="1"/>
    <col min="6405" max="6656" width="9.140625" style="408"/>
    <col min="6657" max="6657" width="64.7109375" style="408" bestFit="1" customWidth="1"/>
    <col min="6658" max="6660" width="10.5703125" style="408" customWidth="1"/>
    <col min="6661" max="6912" width="9.140625" style="408"/>
    <col min="6913" max="6913" width="64.7109375" style="408" bestFit="1" customWidth="1"/>
    <col min="6914" max="6916" width="10.5703125" style="408" customWidth="1"/>
    <col min="6917" max="7168" width="9.140625" style="408"/>
    <col min="7169" max="7169" width="64.7109375" style="408" bestFit="1" customWidth="1"/>
    <col min="7170" max="7172" width="10.5703125" style="408" customWidth="1"/>
    <col min="7173" max="7424" width="9.140625" style="408"/>
    <col min="7425" max="7425" width="64.7109375" style="408" bestFit="1" customWidth="1"/>
    <col min="7426" max="7428" width="10.5703125" style="408" customWidth="1"/>
    <col min="7429" max="7680" width="9.140625" style="408"/>
    <col min="7681" max="7681" width="64.7109375" style="408" bestFit="1" customWidth="1"/>
    <col min="7682" max="7684" width="10.5703125" style="408" customWidth="1"/>
    <col min="7685" max="7936" width="9.140625" style="408"/>
    <col min="7937" max="7937" width="64.7109375" style="408" bestFit="1" customWidth="1"/>
    <col min="7938" max="7940" width="10.5703125" style="408" customWidth="1"/>
    <col min="7941" max="8192" width="9.140625" style="408"/>
    <col min="8193" max="8193" width="64.7109375" style="408" bestFit="1" customWidth="1"/>
    <col min="8194" max="8196" width="10.5703125" style="408" customWidth="1"/>
    <col min="8197" max="8448" width="9.140625" style="408"/>
    <col min="8449" max="8449" width="64.7109375" style="408" bestFit="1" customWidth="1"/>
    <col min="8450" max="8452" width="10.5703125" style="408" customWidth="1"/>
    <col min="8453" max="8704" width="9.140625" style="408"/>
    <col min="8705" max="8705" width="64.7109375" style="408" bestFit="1" customWidth="1"/>
    <col min="8706" max="8708" width="10.5703125" style="408" customWidth="1"/>
    <col min="8709" max="8960" width="9.140625" style="408"/>
    <col min="8961" max="8961" width="64.7109375" style="408" bestFit="1" customWidth="1"/>
    <col min="8962" max="8964" width="10.5703125" style="408" customWidth="1"/>
    <col min="8965" max="9216" width="9.140625" style="408"/>
    <col min="9217" max="9217" width="64.7109375" style="408" bestFit="1" customWidth="1"/>
    <col min="9218" max="9220" width="10.5703125" style="408" customWidth="1"/>
    <col min="9221" max="9472" width="9.140625" style="408"/>
    <col min="9473" max="9473" width="64.7109375" style="408" bestFit="1" customWidth="1"/>
    <col min="9474" max="9476" width="10.5703125" style="408" customWidth="1"/>
    <col min="9477" max="9728" width="9.140625" style="408"/>
    <col min="9729" max="9729" width="64.7109375" style="408" bestFit="1" customWidth="1"/>
    <col min="9730" max="9732" width="10.5703125" style="408" customWidth="1"/>
    <col min="9733" max="9984" width="9.140625" style="408"/>
    <col min="9985" max="9985" width="64.7109375" style="408" bestFit="1" customWidth="1"/>
    <col min="9986" max="9988" width="10.5703125" style="408" customWidth="1"/>
    <col min="9989" max="10240" width="9.140625" style="408"/>
    <col min="10241" max="10241" width="64.7109375" style="408" bestFit="1" customWidth="1"/>
    <col min="10242" max="10244" width="10.5703125" style="408" customWidth="1"/>
    <col min="10245" max="10496" width="9.140625" style="408"/>
    <col min="10497" max="10497" width="64.7109375" style="408" bestFit="1" customWidth="1"/>
    <col min="10498" max="10500" width="10.5703125" style="408" customWidth="1"/>
    <col min="10501" max="10752" width="9.140625" style="408"/>
    <col min="10753" max="10753" width="64.7109375" style="408" bestFit="1" customWidth="1"/>
    <col min="10754" max="10756" width="10.5703125" style="408" customWidth="1"/>
    <col min="10757" max="11008" width="9.140625" style="408"/>
    <col min="11009" max="11009" width="64.7109375" style="408" bestFit="1" customWidth="1"/>
    <col min="11010" max="11012" width="10.5703125" style="408" customWidth="1"/>
    <col min="11013" max="11264" width="9.140625" style="408"/>
    <col min="11265" max="11265" width="64.7109375" style="408" bestFit="1" customWidth="1"/>
    <col min="11266" max="11268" width="10.5703125" style="408" customWidth="1"/>
    <col min="11269" max="11520" width="9.140625" style="408"/>
    <col min="11521" max="11521" width="64.7109375" style="408" bestFit="1" customWidth="1"/>
    <col min="11522" max="11524" width="10.5703125" style="408" customWidth="1"/>
    <col min="11525" max="11776" width="9.140625" style="408"/>
    <col min="11777" max="11777" width="64.7109375" style="408" bestFit="1" customWidth="1"/>
    <col min="11778" max="11780" width="10.5703125" style="408" customWidth="1"/>
    <col min="11781" max="12032" width="9.140625" style="408"/>
    <col min="12033" max="12033" width="64.7109375" style="408" bestFit="1" customWidth="1"/>
    <col min="12034" max="12036" width="10.5703125" style="408" customWidth="1"/>
    <col min="12037" max="12288" width="9.140625" style="408"/>
    <col min="12289" max="12289" width="64.7109375" style="408" bestFit="1" customWidth="1"/>
    <col min="12290" max="12292" width="10.5703125" style="408" customWidth="1"/>
    <col min="12293" max="12544" width="9.140625" style="408"/>
    <col min="12545" max="12545" width="64.7109375" style="408" bestFit="1" customWidth="1"/>
    <col min="12546" max="12548" width="10.5703125" style="408" customWidth="1"/>
    <col min="12549" max="12800" width="9.140625" style="408"/>
    <col min="12801" max="12801" width="64.7109375" style="408" bestFit="1" customWidth="1"/>
    <col min="12802" max="12804" width="10.5703125" style="408" customWidth="1"/>
    <col min="12805" max="13056" width="9.140625" style="408"/>
    <col min="13057" max="13057" width="64.7109375" style="408" bestFit="1" customWidth="1"/>
    <col min="13058" max="13060" width="10.5703125" style="408" customWidth="1"/>
    <col min="13061" max="13312" width="9.140625" style="408"/>
    <col min="13313" max="13313" width="64.7109375" style="408" bestFit="1" customWidth="1"/>
    <col min="13314" max="13316" width="10.5703125" style="408" customWidth="1"/>
    <col min="13317" max="13568" width="9.140625" style="408"/>
    <col min="13569" max="13569" width="64.7109375" style="408" bestFit="1" customWidth="1"/>
    <col min="13570" max="13572" width="10.5703125" style="408" customWidth="1"/>
    <col min="13573" max="13824" width="9.140625" style="408"/>
    <col min="13825" max="13825" width="64.7109375" style="408" bestFit="1" customWidth="1"/>
    <col min="13826" max="13828" width="10.5703125" style="408" customWidth="1"/>
    <col min="13829" max="14080" width="9.140625" style="408"/>
    <col min="14081" max="14081" width="64.7109375" style="408" bestFit="1" customWidth="1"/>
    <col min="14082" max="14084" width="10.5703125" style="408" customWidth="1"/>
    <col min="14085" max="14336" width="9.140625" style="408"/>
    <col min="14337" max="14337" width="64.7109375" style="408" bestFit="1" customWidth="1"/>
    <col min="14338" max="14340" width="10.5703125" style="408" customWidth="1"/>
    <col min="14341" max="14592" width="9.140625" style="408"/>
    <col min="14593" max="14593" width="64.7109375" style="408" bestFit="1" customWidth="1"/>
    <col min="14594" max="14596" width="10.5703125" style="408" customWidth="1"/>
    <col min="14597" max="14848" width="9.140625" style="408"/>
    <col min="14849" max="14849" width="64.7109375" style="408" bestFit="1" customWidth="1"/>
    <col min="14850" max="14852" width="10.5703125" style="408" customWidth="1"/>
    <col min="14853" max="15104" width="9.140625" style="408"/>
    <col min="15105" max="15105" width="64.7109375" style="408" bestFit="1" customWidth="1"/>
    <col min="15106" max="15108" width="10.5703125" style="408" customWidth="1"/>
    <col min="15109" max="15360" width="9.140625" style="408"/>
    <col min="15361" max="15361" width="64.7109375" style="408" bestFit="1" customWidth="1"/>
    <col min="15362" max="15364" width="10.5703125" style="408" customWidth="1"/>
    <col min="15365" max="15616" width="9.140625" style="408"/>
    <col min="15617" max="15617" width="64.7109375" style="408" bestFit="1" customWidth="1"/>
    <col min="15618" max="15620" width="10.5703125" style="408" customWidth="1"/>
    <col min="15621" max="15872" width="9.140625" style="408"/>
    <col min="15873" max="15873" width="64.7109375" style="408" bestFit="1" customWidth="1"/>
    <col min="15874" max="15876" width="10.5703125" style="408" customWidth="1"/>
    <col min="15877" max="16128" width="9.140625" style="408"/>
    <col min="16129" max="16129" width="64.7109375" style="408" bestFit="1" customWidth="1"/>
    <col min="16130" max="16132" width="10.5703125" style="408" customWidth="1"/>
    <col min="16133" max="16384" width="9.140625" style="408"/>
  </cols>
  <sheetData>
    <row r="1" spans="1:7">
      <c r="B1" s="693" t="s">
        <v>548</v>
      </c>
      <c r="C1" s="693"/>
      <c r="D1" s="693"/>
    </row>
    <row r="2" spans="1:7">
      <c r="B2" s="693" t="s">
        <v>144</v>
      </c>
      <c r="C2" s="693"/>
      <c r="D2" s="693"/>
    </row>
    <row r="3" spans="1:7" ht="12.75" customHeight="1">
      <c r="B3" s="694" t="s">
        <v>490</v>
      </c>
      <c r="C3" s="694"/>
      <c r="D3" s="694"/>
    </row>
    <row r="4" spans="1:7">
      <c r="B4" s="693" t="s">
        <v>668</v>
      </c>
      <c r="C4" s="693"/>
      <c r="D4" s="693"/>
    </row>
    <row r="5" spans="1:7">
      <c r="B5" s="409"/>
      <c r="C5" s="409"/>
      <c r="D5" s="409"/>
    </row>
    <row r="6" spans="1:7" ht="57" customHeight="1">
      <c r="A6" s="614" t="s">
        <v>589</v>
      </c>
      <c r="B6" s="614"/>
      <c r="C6" s="614"/>
      <c r="D6" s="614"/>
      <c r="G6" s="408" t="s">
        <v>218</v>
      </c>
    </row>
    <row r="7" spans="1:7" ht="15.75">
      <c r="A7" s="410"/>
    </row>
    <row r="8" spans="1:7" ht="81" customHeight="1">
      <c r="A8" s="695" t="s">
        <v>590</v>
      </c>
      <c r="B8" s="695"/>
      <c r="C8" s="695"/>
      <c r="D8" s="695"/>
    </row>
    <row r="9" spans="1:7" ht="15.75">
      <c r="C9" s="691" t="s">
        <v>142</v>
      </c>
      <c r="D9" s="691"/>
    </row>
    <row r="10" spans="1:7" ht="15.75">
      <c r="A10" s="692" t="s">
        <v>220</v>
      </c>
      <c r="B10" s="692" t="s">
        <v>221</v>
      </c>
      <c r="C10" s="692"/>
      <c r="D10" s="692"/>
    </row>
    <row r="11" spans="1:7" ht="15.75">
      <c r="A11" s="692"/>
      <c r="B11" s="520" t="s">
        <v>145</v>
      </c>
      <c r="C11" s="520" t="s">
        <v>552</v>
      </c>
      <c r="D11" s="520" t="s">
        <v>558</v>
      </c>
    </row>
    <row r="12" spans="1:7" ht="31.5">
      <c r="A12" s="417" t="s">
        <v>222</v>
      </c>
      <c r="B12" s="420"/>
      <c r="C12" s="420"/>
      <c r="D12" s="420"/>
    </row>
    <row r="13" spans="1:7" ht="31.5">
      <c r="A13" s="421" t="s">
        <v>223</v>
      </c>
      <c r="B13" s="422">
        <v>0</v>
      </c>
      <c r="C13" s="422">
        <v>0</v>
      </c>
      <c r="D13" s="422">
        <v>0</v>
      </c>
    </row>
    <row r="14" spans="1:7" ht="31.5">
      <c r="A14" s="417" t="s">
        <v>224</v>
      </c>
      <c r="B14" s="420">
        <v>0</v>
      </c>
      <c r="C14" s="420">
        <v>0</v>
      </c>
      <c r="D14" s="420">
        <v>0</v>
      </c>
    </row>
    <row r="15" spans="1:7" ht="31.5">
      <c r="A15" s="417" t="s">
        <v>225</v>
      </c>
      <c r="B15" s="420">
        <v>0</v>
      </c>
      <c r="C15" s="420">
        <v>0</v>
      </c>
      <c r="D15" s="420">
        <v>0</v>
      </c>
    </row>
    <row r="16" spans="1:7" ht="31.5">
      <c r="A16" s="421" t="s">
        <v>226</v>
      </c>
      <c r="B16" s="422">
        <v>0</v>
      </c>
      <c r="C16" s="422">
        <v>0</v>
      </c>
      <c r="D16" s="422">
        <v>0</v>
      </c>
    </row>
  </sheetData>
  <mergeCells count="9">
    <mergeCell ref="C9:D9"/>
    <mergeCell ref="A10:A11"/>
    <mergeCell ref="B10:D10"/>
    <mergeCell ref="B1:D1"/>
    <mergeCell ref="B2:D2"/>
    <mergeCell ref="B3:D3"/>
    <mergeCell ref="B4:D4"/>
    <mergeCell ref="A6:D6"/>
    <mergeCell ref="A8:D8"/>
  </mergeCells>
  <pageMargins left="0.59055118110236227" right="0.15748031496062992" top="0.23622047244094491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нарматив дох</vt:lpstr>
      <vt:lpstr>коды адм</vt:lpstr>
      <vt:lpstr>доходы</vt:lpstr>
      <vt:lpstr>источники</vt:lpstr>
      <vt:lpstr>Ведом</vt:lpstr>
      <vt:lpstr>Функц</vt:lpstr>
      <vt:lpstr>РзПр</vt:lpstr>
      <vt:lpstr>КЦСР</vt:lpstr>
      <vt:lpstr>прогр замств</vt:lpstr>
      <vt:lpstr>муниц гарант</vt:lpstr>
      <vt:lpstr>Функц!Заголовки_для_печати</vt:lpstr>
      <vt:lpstr>доходы!Область_печати</vt:lpstr>
      <vt:lpstr>'муниц гарант'!Область_печати</vt:lpstr>
      <vt:lpstr>'нарматив дох'!Область_печати</vt:lpstr>
      <vt:lpstr>'прогр замств'!Область_печати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2019-02-28T05:26:48Z</cp:lastPrinted>
  <dcterms:created xsi:type="dcterms:W3CDTF">2016-11-23T13:37:33Z</dcterms:created>
  <dcterms:modified xsi:type="dcterms:W3CDTF">2019-02-28T05:34:52Z</dcterms:modified>
</cp:coreProperties>
</file>